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r:id="rId2"/>
    <sheet name="TABLES" sheetId="3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'DATA'!$F$35</definedName>
    <definedName name="_ASMi">'DATA'!$H$35</definedName>
    <definedName name="_ASRem">'DATA'!$U$35</definedName>
    <definedName name="_ASSe">'DATA'!$J$35</definedName>
    <definedName name="_AstName">'DATA'!$K$7</definedName>
    <definedName name="_AstNum">'DATA'!$E$7</definedName>
    <definedName name="_AstVisible">'DATA'!$AA$22</definedName>
    <definedName name="_CAHr">'DATA'!$F$33</definedName>
    <definedName name="_CamDelApplied">'DATA'!$AC$24</definedName>
    <definedName name="_CamFormat">'DATA'!$L$24</definedName>
    <definedName name="_CAMi">'DATA'!$H$33</definedName>
    <definedName name="_CamIDelay">'DATA'!$V$24</definedName>
    <definedName name="_CamType">'DATA'!$E$24</definedName>
    <definedName name="_CamUnit">'DATA'!$S$24</definedName>
    <definedName name="_CamX">'DATA'!$P$24</definedName>
    <definedName name="_CARem">'DATA'!$U$33</definedName>
    <definedName name="_CASe">'DATA'!$J$33</definedName>
    <definedName name="_City">'DATA'!$D$13</definedName>
    <definedName name="_Cloud">'DATA'!$H$26</definedName>
    <definedName name="_DAcc">'DATA'!$M$32</definedName>
    <definedName name="_Datum">'DATA'!$AA$18</definedName>
    <definedName name="_Day">'DATA'!$P$5</definedName>
    <definedName name="_DHr">'DATA'!$F$32</definedName>
    <definedName name="_DMi">'DATA'!$H$32</definedName>
    <definedName name="_DPE">'DATA'!$O$32</definedName>
    <definedName name="_DPEApp">'DATA'!$P$32</definedName>
    <definedName name="_DRem">'DATA'!$U$32</definedName>
    <definedName name="_DSe">'DATA'!$J$32</definedName>
    <definedName name="_EOHr">'DATA'!$F$36</definedName>
    <definedName name="_EOMi">'DATA'!$H$36</definedName>
    <definedName name="_EORem">'DATA'!$U$36</definedName>
    <definedName name="_EorW">'DATA'!$R$18</definedName>
    <definedName name="_EOSe">'DATA'!$J$36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'DATA'!$I$39</definedName>
    <definedName name="_Month">'DATA'!$K$5</definedName>
    <definedName name="_NorS">'DATA'!$J$18</definedName>
    <definedName name="_NTSCDel">'TABLES'!$B$93</definedName>
    <definedName name="_Observer">'DATA'!$D$9</definedName>
    <definedName name="_OtherCond">'DATA'!$X$26</definedName>
    <definedName name="_PALDel">'TABLES'!$B$94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'DATA'!$M$34</definedName>
    <definedName name="_Remark1">'DATA'!$D$41</definedName>
    <definedName name="_Remark2">'DATA'!$D$42</definedName>
    <definedName name="_Remark3">'DATA'!$D$43</definedName>
    <definedName name="_RHr">'DATA'!$F$34</definedName>
    <definedName name="_RMi">'DATA'!$H$34</definedName>
    <definedName name="_RPE">'DATA'!$O$34</definedName>
    <definedName name="_RPEApp">'DATA'!$P$34</definedName>
    <definedName name="_RRem">'DATA'!$U$34</definedName>
    <definedName name="_RSe">'DATA'!$J$34</definedName>
    <definedName name="_SAMi">'DATA'!$H$35</definedName>
    <definedName name="_ScopeType">'DATA'!$T$20</definedName>
    <definedName name="_SecondStar">'DATA'!$D$39</definedName>
    <definedName name="_SMHr">'DATA'!$F$31</definedName>
    <definedName name="_SMMi">'DATA'!$H$31</definedName>
    <definedName name="_SMRem">'DATA'!$U$31</definedName>
    <definedName name="_SMSe">'DATA'!$J$31</definedName>
    <definedName name="_SNR">'DATA'!$W$39</definedName>
    <definedName name="_SOHr">'DATA'!$F$30</definedName>
    <definedName name="_SOMi">'DATA'!$H$30</definedName>
    <definedName name="_SORem">'DATA'!$U$30</definedName>
    <definedName name="_SOSe">'DATA'!$J$30</definedName>
    <definedName name="_Stability">'DATA'!$P$26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amera_Format">'TABLES'!$A$69:$A$72</definedName>
    <definedName name="Camera_Integ_X">'TABLES'!$A$78:$A$87</definedName>
    <definedName name="Camera_Typ_num">'TABLES'!$A$54:$B$64</definedName>
    <definedName name="Camera_Units">'TABLES'!$A$74:$A$76</definedName>
    <definedName name="CameraFormat_num">'TABLES'!$A$69:$B$72</definedName>
    <definedName name="CameraType">'TABLES'!$A$54:$A$64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'TABLES'!$A$27:$A$38</definedName>
    <definedName name="PE">'TABLES'!$F$38:$F$40</definedName>
    <definedName name="PE_2">'TABLES'!$A$40:$A$43</definedName>
    <definedName name="_xlnm.Print_Area" localSheetId="0">'DATA'!$A$1:$AC$45</definedName>
    <definedName name="Results">'TABLES'!$A$9:$A$11</definedName>
    <definedName name="Seeing">'TABLES'!$H$15:$H$17</definedName>
    <definedName name="Source">'TABLES'!#REF!</definedName>
    <definedName name="Stability">'TABLES'!$F$43:$F$45</definedName>
    <definedName name="Star">'TABLES'!$A$1:$A$6</definedName>
    <definedName name="Stars">'TABLES'!$F$8:$F$11</definedName>
    <definedName name="Telescope">'TABLES'!$A$46:$A$52</definedName>
    <definedName name="Telescopes">'TABLES'!$A$9:$A$13</definedName>
    <definedName name="TimeSource">'TABLES'!$I$7:$I$12</definedName>
    <definedName name="Timing">'TABLES'!$A$17:$A$24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<sst xmlns="http://schemas.openxmlformats.org/spreadsheetml/2006/main" count="323" uniqueCount="275">
  <si>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</si>
  <si>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</si>
  <si>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</si>
  <si>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</si>
  <si>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</si>
  <si>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</si>
  <si>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</si>
  <si>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</si>
  <si>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</si>
  <si>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</si>
  <si>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</si>
  <si>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</si>
  <si>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</si>
  <si>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</si>
  <si>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</si>
  <si>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</si>
  <si>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</si>
  <si>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</si>
  <si>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</si>
  <si>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</si>
  <si>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</si>
  <si>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</si>
  <si>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</si>
  <si>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</si>
  <si>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</si>
  <si>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</si>
  <si>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</si>
  <si>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</si>
  <si>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</si>
  <si>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</si>
  <si>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</si>
  <si>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</si>
  <si>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</si>
  <si>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</si>
  <si>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</si>
  <si>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</si>
  <si>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</si>
  <si>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</si>
  <si>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</si>
  <si>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</si>
  <si>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</si>
  <si>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</si>
  <si>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</si>
  <si>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</si>
  <si>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</si>
  <si>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</si>
  <si>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</si>
  <si>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</si>
  <si>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</si>
  <si>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</si>
  <si>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</si>
  <si>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</si>
  <si>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</si>
  <si>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</si>
  <si>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</si>
  <si>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</si>
  <si>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</si>
  <si>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</si>
  <si>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</si>
  <si>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</si>
  <si>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</si>
  <si>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</si>
  <si>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</si>
  <si>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</si>
  <si>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</si>
  <si>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</si>
  <si>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</si>
  <si>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</si>
  <si>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</si>
  <si>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</si>
  <si>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</si>
  <si>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</si>
  <si>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</si>
  <si>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</si>
  <si>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</si>
  <si>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</si>
  <si>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</si>
  <si>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</si>
  <si>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</si>
  <si>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</si>
  <si>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</si>
  <si>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</si>
  <si>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</si>
  <si>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</si>
  <si>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</si>
  <si>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</si>
  <si>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</si>
  <si>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</si>
  <si>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</si>
  <si>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</si>
  <si>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</si>
  <si>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</si>
  <si>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</si>
  <si>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</si>
  <si>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</si>
  <si>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</si>
  <si>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</si>
  <si>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</si>
  <si>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</si>
  <si>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</si>
  <si>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</si>
  <si>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</si>
  <si>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</si>
  <si>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</si>
  <si>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</si>
  <si>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</si>
  <si>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</si>
  <si>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</si>
  <si>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</si>
  <si>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</si>
  <si>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</si>
  <si>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</si>
  <si>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</si>
  <si>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</si>
  <si>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</si>
  <si>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</si>
  <si>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</si>
  <si>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</si>
  <si>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</si>
  <si>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</si>
  <si>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</si>
  <si>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</si>
  <si>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</si>
  <si>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</si>
  <si>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</si>
  <si>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</si>
  <si>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</si>
  <si>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</si>
  <si>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</si>
  <si>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</si>
  <si>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</si>
  <si>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</si>
  <si>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</si>
  <si>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</si>
  <si>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</si>
  <si>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</si>
  <si>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</si>
  <si>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</si>
  <si>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</si>
  <si>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</si>
  <si>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</si>
  <si>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</si>
  <si>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</si>
  <si>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</si>
  <si>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</si>
  <si>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</si>
  <si>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</si>
  <si>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</si>
  <si>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</si>
  <si>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</si>
  <si>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</si>
  <si>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</si>
  <si>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</si>
  <si>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t>Additional Comments at the bottom of the form.</t>
  </si>
  <si>
    <t>Observation Start and Observation End times may be important in the event of inaccurate predicts times and/or</t>
  </si>
  <si>
    <t>satellites.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</si>
  <si>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</si>
  <si>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</si>
  <si>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</si>
  <si>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</si>
  <si>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</si>
  <si>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</si>
  <si>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</si>
  <si>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</si>
  <si>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</si>
  <si>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t>pull-down menu for that particular item are available for use.  Some choices are already present as default values.</t>
  </si>
  <si>
    <t>Eye-Ear + time signal</t>
  </si>
  <si>
    <t xml:space="preserve"> 2nd star</t>
  </si>
  <si>
    <t>visible?</t>
  </si>
  <si>
    <t>Unsure</t>
  </si>
  <si>
    <t>maybe</t>
  </si>
  <si>
    <t xml:space="preserve"> the recorder to decide.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</si>
  <si>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</si>
  <si>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</si>
  <si>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</si>
  <si>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</si>
  <si>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</si>
  <si>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</si>
  <si>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</si>
  <si>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r>
      <t>GRAY</t>
    </r>
    <r>
      <rPr>
        <sz val="14"/>
        <rFont val="Arial"/>
        <family val="2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cells are optional.  You may fill these in as you see fit.</t>
    </r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</si>
  <si>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</si>
  <si>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2"/>
      </rPr>
      <t xml:space="preserve"> cell, a down arrow to the right of the cell will indicate the presence of a pull-down menu.  Click</t>
    </r>
  </si>
  <si>
    <r>
      <t>Positive</t>
    </r>
    <r>
      <rPr>
        <sz val="14"/>
        <rFont val="Arial"/>
        <family val="2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2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>" cell</t>
    </r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</si>
  <si>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2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2"/>
      </rPr>
      <t xml:space="preserve"> options - please add comments if you are not sure to help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</si>
  <si>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2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2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2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</si>
  <si>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2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2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</si>
  <si>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2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</si>
  <si>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2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2"/>
      </rPr>
      <t xml:space="preserve"> in the cell to the right.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</si>
  <si>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2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</si>
  <si>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2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2"/>
      </rPr>
      <t xml:space="preserve"> stars have 4, 5 or 6 digits.</t>
    </r>
  </si>
  <si>
    <r>
      <t>Observer(s)</t>
    </r>
    <r>
      <rPr>
        <sz val="14"/>
        <rFont val="Arial"/>
        <family val="2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</si>
  <si>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2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</si>
  <si>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2"/>
      </rPr>
      <t>:  These may be entered in any of 3 formats.  First, choose the format by using the pull-down</t>
    </r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</si>
  <si>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2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2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</si>
  <si>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2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2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2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</si>
  <si>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Elevation</t>
    </r>
    <r>
      <rPr>
        <sz val="14"/>
        <rFont val="Arial"/>
        <family val="2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2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2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</si>
  <si>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2"/>
      </rPr>
      <t>.</t>
    </r>
  </si>
  <si>
    <r>
      <t>Telescope</t>
    </r>
    <r>
      <rPr>
        <sz val="14"/>
        <rFont val="Arial"/>
        <family val="2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2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2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</si>
  <si>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2"/>
      </rPr>
      <t xml:space="preserve"> of the telescope/focal reducer/barlow combination you are using.  If this is a visual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</si>
  <si>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2"/>
      </rPr>
      <t xml:space="preserve"> of the eyepiece being used.  If using other than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</si>
  <si>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2"/>
      </rPr>
      <t xml:space="preserve"> of telescope being used.</t>
    </r>
  </si>
  <si>
    <r>
      <t>Timing</t>
    </r>
    <r>
      <rPr>
        <sz val="14"/>
        <rFont val="Arial"/>
        <family val="2"/>
      </rPr>
      <t>:  Select from the pull-down menu the best description of your Timing technique.</t>
    </r>
  </si>
  <si>
    <r>
      <t>Method</t>
    </r>
    <r>
      <rPr>
        <sz val="14"/>
        <rFont val="Arial"/>
        <family val="2"/>
      </rPr>
      <t>:  Select from the pull-down menu the best description of your Method of timing.</t>
    </r>
  </si>
  <si>
    <r>
      <t>Asteroid Visible?</t>
    </r>
    <r>
      <rPr>
        <sz val="14"/>
        <rFont val="Arial"/>
        <family val="2"/>
      </rPr>
      <t>:  If you wish, choose whether or not the asteroid was visible at any time during your observation.</t>
    </r>
  </si>
  <si>
    <r>
      <t>Conditions</t>
    </r>
    <r>
      <rPr>
        <sz val="14"/>
        <rFont val="Arial"/>
        <family val="2"/>
      </rPr>
      <t>:  From the pull-down menus, describe your observing conditions.  You may add further details under</t>
    </r>
  </si>
  <si>
    <r>
      <t>Observations</t>
    </r>
    <r>
      <rPr>
        <sz val="14"/>
        <rFont val="Arial"/>
        <family val="2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</si>
  <si>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2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</si>
  <si>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2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</si>
  <si>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2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</si>
  <si>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2"/>
      </rPr>
      <t xml:space="preserve"> column for that time.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</si>
  <si>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2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2"/>
      </rPr>
      <t>".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</si>
  <si>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2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if you also reported a Negative observation at the top of the form.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</si>
  <si>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2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2"/>
      </rPr>
      <t>" cell.  Also, in the file</t>
    </r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</si>
  <si>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2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2"/>
      </rPr>
      <t xml:space="preserve"> after a third component, etc.</t>
    </r>
  </si>
  <si>
    <r>
      <t xml:space="preserve">If you have information from Occular about the Signal-to-Noise Ratio, place that in the yellow box to the right of </t>
    </r>
    <r>
      <rPr>
        <b/>
        <sz val="14"/>
        <rFont val="Arial"/>
        <family val="2"/>
      </rPr>
      <t>S/N= .</t>
    </r>
  </si>
  <si>
    <r>
      <t>Additional Comments</t>
    </r>
    <r>
      <rPr>
        <sz val="14"/>
        <rFont val="Arial"/>
        <family val="2"/>
      </rPr>
      <t xml:space="preserve"> can be made for any part of the observation that helps in analyzing the observations or in</t>
    </r>
  </si>
  <si>
    <r>
      <t xml:space="preserve">For </t>
    </r>
    <r>
      <rPr>
        <b/>
        <sz val="14"/>
        <rFont val="Arial"/>
        <family val="2"/>
      </rPr>
      <t xml:space="preserve">UCAC3,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NOMAD (1N) and USNO (B1)</t>
    </r>
    <r>
      <rPr>
        <sz val="14"/>
        <rFont val="Arial"/>
        <family val="2"/>
      </rPr>
      <t xml:space="preserve"> catalog stars, the dash is important.  </t>
    </r>
    <r>
      <rPr>
        <i/>
        <sz val="14"/>
        <rFont val="Arial"/>
        <family val="2"/>
      </rPr>
      <t>For example:  992-191471</t>
    </r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</si>
  <si>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</si>
  <si>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</si>
  <si>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</si>
  <si>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</si>
  <si>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</si>
  <si>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</si>
  <si>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CCD</t>
  </si>
  <si>
    <t>Photometer</t>
  </si>
  <si>
    <t>Fields</t>
  </si>
  <si>
    <t>Frames</t>
  </si>
  <si>
    <t>CCD Drift</t>
  </si>
  <si>
    <t>Exposure:</t>
  </si>
  <si>
    <t>Unit:</t>
  </si>
  <si>
    <t>Seconds</t>
  </si>
  <si>
    <t>No Camera</t>
  </si>
  <si>
    <t>these fields should help resolve some anomalies that result.</t>
  </si>
  <si>
    <t>New</t>
  </si>
  <si>
    <r>
      <rPr>
        <b/>
        <sz val="14"/>
        <color indexed="12"/>
        <rFont val="Arial"/>
        <family val="2"/>
      </rPr>
      <t>Camera:</t>
    </r>
    <r>
      <rPr>
        <sz val="14"/>
        <color indexed="12"/>
        <rFont val="Arial"/>
        <family val="2"/>
      </rPr>
      <t xml:space="preserve"> These fields are intended to be used for observers with video cameras that use on screen timing displays such as KIWI-OSD</t>
    </r>
  </si>
  <si>
    <t>Has this been applied?</t>
  </si>
  <si>
    <t>Sec</t>
  </si>
  <si>
    <t>Off</t>
  </si>
  <si>
    <t>Detector:</t>
  </si>
  <si>
    <t>Visual</t>
  </si>
  <si>
    <t>Field/Sec</t>
  </si>
  <si>
    <t>Delay</t>
  </si>
  <si>
    <t>_CamType</t>
  </si>
  <si>
    <t>_CamFormat</t>
  </si>
  <si>
    <t>_CamX</t>
  </si>
  <si>
    <t>_CamUnit</t>
  </si>
  <si>
    <t>_CamIDelay</t>
  </si>
  <si>
    <t>V3.0b</t>
  </si>
  <si>
    <t>Mid point time delay (PE)</t>
  </si>
  <si>
    <r>
      <t xml:space="preserve">It is easy to overlook some subtle timing issues when using </t>
    </r>
    <r>
      <rPr>
        <b/>
        <sz val="14"/>
        <color indexed="12"/>
        <rFont val="Arial"/>
        <family val="2"/>
      </rPr>
      <t>integrating cameras such as WATEC 120</t>
    </r>
    <r>
      <rPr>
        <sz val="14"/>
        <color indexed="12"/>
        <rFont val="Arial"/>
        <family val="2"/>
      </rPr>
      <t xml:space="preserve"> and</t>
    </r>
  </si>
  <si>
    <t>PC164C</t>
  </si>
  <si>
    <t>KTC530</t>
  </si>
  <si>
    <t>WAT120N</t>
  </si>
  <si>
    <t>G-Star</t>
  </si>
  <si>
    <t>WAT902H</t>
  </si>
  <si>
    <t>Other non integrating</t>
  </si>
  <si>
    <t>Other integrating</t>
  </si>
  <si>
    <t>Email report to:  reports@asteroidoccultation.com</t>
  </si>
  <si>
    <t>Email all reports, positive or negative, to: Brad Timerson at  reports@asteroidoccultation.com</t>
  </si>
  <si>
    <t>748</t>
  </si>
  <si>
    <t>Simeisa</t>
  </si>
  <si>
    <t>5245-00766-1</t>
  </si>
  <si>
    <t>Richard Nolthenius</t>
  </si>
  <si>
    <t>rickn27@hotmail.com</t>
  </si>
  <si>
    <t>122 Rincon St. #M</t>
  </si>
  <si>
    <t>(831) 423-6715</t>
  </si>
  <si>
    <t>Santa Cruz, CA, USA</t>
  </si>
  <si>
    <t>(831) 479-6507</t>
  </si>
  <si>
    <t>36 59 33.95</t>
  </si>
  <si>
    <t>121 55 26.49</t>
  </si>
  <si>
    <t>Aptos, CA</t>
  </si>
  <si>
    <t/>
  </si>
  <si>
    <t>Report prepopulated by IOTA Reporting Add-in for OW ver.1.6</t>
  </si>
  <si>
    <t>Occular frame analysis of Limovie output</t>
  </si>
  <si>
    <t>Light cirrus over star but transparency seemed to be good, and did not vary significantly during the minutes up to the occultation. Also, 30% waxing moon 3 deg away.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</si>
</sst>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000_);_(* \(#,##0.00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.5"/>
      <name val="Consolas"/>
      <family val="3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0" borderId="10" xfId="0" applyNumberFormat="1" applyFill="1" applyBorder="1" applyAlignment="1" applyProtection="1">
      <alignment horizontal="center" vertical="center"/>
      <protection locked="0"/>
    </xf>
    <xf numFmtId="49" fontId="6" fillId="22" borderId="0" xfId="0" applyNumberFormat="1" applyFont="1" applyFill="1" applyAlignment="1" applyProtection="1">
      <alignment horizontal="left" vertical="top"/>
      <protection locked="0"/>
    </xf>
    <xf numFmtId="49" fontId="6" fillId="22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0" borderId="0" xfId="0" applyNumberFormat="1" applyFill="1" applyAlignment="1" applyProtection="1">
      <alignment horizontal="center" vertical="center"/>
      <protection locked="0"/>
    </xf>
    <xf numFmtId="182" fontId="0" fillId="20" borderId="11" xfId="0" applyNumberFormat="1" applyFont="1" applyFill="1" applyBorder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right" vertical="center"/>
      <protection locked="0"/>
    </xf>
    <xf numFmtId="176" fontId="6" fillId="20" borderId="0" xfId="0" applyNumberFormat="1" applyFont="1" applyFill="1" applyAlignment="1" applyProtection="1">
      <alignment horizontal="center" vertical="center"/>
      <protection locked="0"/>
    </xf>
    <xf numFmtId="176" fontId="6" fillId="20" borderId="0" xfId="0" applyNumberFormat="1" applyFont="1" applyFill="1" applyAlignment="1" applyProtection="1">
      <alignment horizontal="left" vertical="center"/>
      <protection locked="0"/>
    </xf>
    <xf numFmtId="176" fontId="0" fillId="20" borderId="12" xfId="0" applyNumberFormat="1" applyFill="1" applyBorder="1" applyAlignment="1" applyProtection="1">
      <alignment horizontal="right" vertical="center"/>
      <protection locked="0"/>
    </xf>
    <xf numFmtId="176" fontId="0" fillId="22" borderId="13" xfId="0" applyNumberFormat="1" applyFill="1" applyBorder="1" applyAlignment="1" applyProtection="1">
      <alignment horizontal="right" vertical="center"/>
      <protection locked="0"/>
    </xf>
    <xf numFmtId="176" fontId="2" fillId="20" borderId="13" xfId="0" applyNumberFormat="1" applyFont="1" applyFill="1" applyBorder="1" applyAlignment="1" applyProtection="1">
      <alignment horizontal="right" vertical="center"/>
      <protection locked="0"/>
    </xf>
    <xf numFmtId="176" fontId="0" fillId="20" borderId="13" xfId="0" applyNumberFormat="1" applyFill="1" applyBorder="1" applyAlignment="1" applyProtection="1">
      <alignment horizontal="right" vertical="center"/>
      <protection locked="0"/>
    </xf>
    <xf numFmtId="176" fontId="0" fillId="20" borderId="12" xfId="0" applyNumberFormat="1" applyFill="1" applyBorder="1" applyAlignment="1" applyProtection="1">
      <alignment horizontal="center" vertical="center"/>
      <protection locked="0"/>
    </xf>
    <xf numFmtId="176" fontId="0" fillId="22" borderId="13" xfId="0" applyNumberFormat="1" applyFill="1" applyBorder="1" applyAlignment="1" applyProtection="1">
      <alignment horizontal="center" vertical="center"/>
      <protection locked="0"/>
    </xf>
    <xf numFmtId="176" fontId="2" fillId="20" borderId="13" xfId="0" applyNumberFormat="1" applyFont="1" applyFill="1" applyBorder="1" applyAlignment="1" applyProtection="1">
      <alignment horizontal="center" vertical="center"/>
      <protection locked="0"/>
    </xf>
    <xf numFmtId="176" fontId="0" fillId="20" borderId="13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 applyProtection="1">
      <alignment horizontal="right"/>
      <protection/>
    </xf>
    <xf numFmtId="0" fontId="2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2" fillId="0" borderId="0" xfId="0" applyFont="1" applyAlignment="1" applyProtection="1">
      <alignment horizontal="left" vertical="center"/>
      <protection/>
    </xf>
    <xf numFmtId="0" fontId="0" fillId="21" borderId="0" xfId="0" applyFill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81" fontId="0" fillId="15" borderId="0" xfId="0" applyNumberFormat="1" applyFill="1" applyAlignment="1" applyProtection="1">
      <alignment horizontal="center"/>
      <protection/>
    </xf>
    <xf numFmtId="49" fontId="20" fillId="20" borderId="0" xfId="0" applyNumberFormat="1" applyFont="1" applyFill="1" applyBorder="1" applyAlignment="1" applyProtection="1">
      <alignment horizontal="center" vertical="center"/>
      <protection locked="0"/>
    </xf>
    <xf numFmtId="188" fontId="0" fillId="0" borderId="0" xfId="42" applyNumberFormat="1" applyFont="1" applyAlignment="1">
      <alignment/>
    </xf>
    <xf numFmtId="0" fontId="23" fillId="0" borderId="0" xfId="0" applyFont="1" applyAlignment="1" applyProtection="1">
      <alignment horizontal="left" vertical="center"/>
      <protection/>
    </xf>
    <xf numFmtId="179" fontId="2" fillId="0" borderId="13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9" fontId="0" fillId="20" borderId="12" xfId="0" applyNumberFormat="1" applyFill="1" applyBorder="1" applyAlignment="1" applyProtection="1">
      <alignment horizontal="left" vertical="center"/>
      <protection locked="0"/>
    </xf>
    <xf numFmtId="182" fontId="0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179" fontId="0" fillId="22" borderId="13" xfId="0" applyNumberFormat="1" applyFill="1" applyBorder="1" applyAlignment="1" applyProtection="1">
      <alignment horizontal="left" vertical="center"/>
      <protection locked="0"/>
    </xf>
    <xf numFmtId="179" fontId="2" fillId="2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49" fontId="6" fillId="22" borderId="12" xfId="0" applyNumberFormat="1" applyFont="1" applyFill="1" applyBorder="1" applyAlignment="1" applyProtection="1">
      <alignment horizontal="left" vertical="center" indent="1"/>
      <protection locked="0"/>
    </xf>
    <xf numFmtId="0" fontId="0" fillId="21" borderId="0" xfId="0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179" fontId="0" fillId="20" borderId="13" xfId="0" applyNumberFormat="1" applyFill="1" applyBorder="1" applyAlignment="1" applyProtection="1">
      <alignment horizontal="left" vertical="center"/>
      <protection locked="0"/>
    </xf>
    <xf numFmtId="49" fontId="13" fillId="20" borderId="0" xfId="0" applyNumberFormat="1" applyFont="1" applyFill="1" applyAlignment="1" applyProtection="1">
      <alignment horizontal="left" vertical="center" indent="1"/>
      <protection locked="0"/>
    </xf>
    <xf numFmtId="0" fontId="13" fillId="20" borderId="0" xfId="0" applyFont="1" applyFill="1" applyAlignment="1" applyProtection="1">
      <alignment horizontal="left" vertical="center" indent="1"/>
      <protection locked="0"/>
    </xf>
    <xf numFmtId="0" fontId="1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0" fontId="0" fillId="22" borderId="0" xfId="0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" fillId="20" borderId="0" xfId="0" applyFont="1" applyFill="1" applyAlignment="1" applyProtection="1">
      <alignment horizontal="center" vertical="center"/>
      <protection locked="0"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0" fillId="20" borderId="0" xfId="0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right" vertical="center"/>
      <protection/>
    </xf>
    <xf numFmtId="172" fontId="0" fillId="20" borderId="0" xfId="0" applyNumberFormat="1" applyFill="1" applyBorder="1" applyAlignment="1" applyProtection="1">
      <alignment horizontal="center" vertical="center"/>
      <protection locked="0"/>
    </xf>
    <xf numFmtId="49" fontId="6" fillId="20" borderId="14" xfId="0" applyNumberFormat="1" applyFont="1" applyFill="1" applyBorder="1" applyAlignment="1" applyProtection="1">
      <alignment horizontal="center" vertical="center"/>
      <protection locked="0"/>
    </xf>
    <xf numFmtId="0" fontId="1" fillId="20" borderId="1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1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6" fillId="2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2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3" fillId="2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2" borderId="0" xfId="0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6" fillId="2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20" borderId="0" xfId="0" applyFont="1" applyFill="1" applyAlignment="1" applyProtection="1">
      <alignment horizontal="center" vertical="center"/>
      <protection locked="0"/>
    </xf>
    <xf numFmtId="1" fontId="13" fillId="20" borderId="0" xfId="0" applyNumberFormat="1" applyFont="1" applyFill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48"/>
  <sheetViews>
    <sheetView showGridLines="0" tabSelected="1" zoomScale="90" zoomScaleNormal="90" zoomScalePageLayoutView="0" workbookViewId="0" topLeftCell="A1">
      <pane ySplit="3" topLeftCell="BM4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1" width="5.7109375" style="4" customWidth="1"/>
    <col min="22" max="22" width="6.28125" style="4" customWidth="1"/>
    <col min="23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29" width="7.140625" style="4" customWidth="1"/>
    <col min="30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05" t="s">
        <v>129</v>
      </c>
      <c r="B1" s="106"/>
      <c r="C1" s="106"/>
      <c r="D1" s="106"/>
      <c r="E1" s="107"/>
      <c r="F1" s="107"/>
      <c r="G1" s="112" t="s">
        <v>102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28"/>
      <c r="X1" s="28"/>
      <c r="Y1" s="28"/>
      <c r="Z1" s="28"/>
      <c r="AA1" s="77"/>
      <c r="AB1" s="28"/>
      <c r="AC1" s="28"/>
    </row>
    <row r="2" spans="1:29" ht="18" customHeight="1">
      <c r="A2" s="108" t="s">
        <v>130</v>
      </c>
      <c r="B2" s="108"/>
      <c r="C2" s="108"/>
      <c r="D2" s="108"/>
      <c r="E2" s="109"/>
      <c r="F2" s="109"/>
      <c r="G2" s="5"/>
      <c r="H2" s="5"/>
      <c r="I2" s="5"/>
      <c r="J2" s="127" t="s">
        <v>125</v>
      </c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5"/>
      <c r="Z2" s="126" t="s">
        <v>247</v>
      </c>
      <c r="AA2" s="126"/>
      <c r="AB2" s="126"/>
      <c r="AC2" s="126"/>
    </row>
    <row r="3" spans="1:29" ht="13.5" customHeight="1">
      <c r="A3" s="110"/>
      <c r="B3" s="111"/>
      <c r="C3" s="111"/>
      <c r="D3" s="111"/>
      <c r="E3" s="111"/>
      <c r="F3" s="11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34"/>
      <c r="AA3" s="134"/>
      <c r="AB3" s="134"/>
      <c r="AC3" s="134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83" t="s">
        <v>0</v>
      </c>
      <c r="C5" s="184"/>
      <c r="D5" s="180">
        <v>2011</v>
      </c>
      <c r="E5" s="180"/>
      <c r="F5" s="9"/>
      <c r="G5" s="9"/>
      <c r="H5" s="183" t="s">
        <v>1</v>
      </c>
      <c r="I5" s="183"/>
      <c r="J5" s="183"/>
      <c r="K5" s="171" t="s">
        <v>84</v>
      </c>
      <c r="L5" s="171"/>
      <c r="M5" s="5"/>
      <c r="N5" s="119" t="s">
        <v>124</v>
      </c>
      <c r="O5" s="119"/>
      <c r="P5" s="180">
        <v>30</v>
      </c>
      <c r="Q5" s="180"/>
      <c r="R5" s="180"/>
      <c r="S5" s="10"/>
      <c r="T5" s="169" t="s">
        <v>123</v>
      </c>
      <c r="U5" s="170"/>
      <c r="V5" s="170"/>
      <c r="W5" s="170"/>
      <c r="X5" s="170"/>
      <c r="Y5" s="60">
        <v>3</v>
      </c>
      <c r="Z5" s="10" t="s">
        <v>85</v>
      </c>
      <c r="AA5" s="61">
        <v>17</v>
      </c>
      <c r="AB5" s="53" t="s">
        <v>85</v>
      </c>
      <c r="AC5" s="62">
        <v>53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28" t="s">
        <v>135</v>
      </c>
      <c r="T6" s="129"/>
      <c r="U6" s="129"/>
      <c r="V6" s="129"/>
      <c r="X6" s="130" t="s">
        <v>136</v>
      </c>
      <c r="Y6" s="130"/>
      <c r="Z6" s="130"/>
      <c r="AA6" s="130"/>
      <c r="AB6" s="130"/>
      <c r="AC6" s="130"/>
    </row>
    <row r="7" spans="1:29" ht="19.5" customHeight="1">
      <c r="A7" s="119" t="s">
        <v>58</v>
      </c>
      <c r="B7" s="122"/>
      <c r="C7" s="122"/>
      <c r="D7" s="35" t="s">
        <v>89</v>
      </c>
      <c r="E7" s="117" t="s">
        <v>259</v>
      </c>
      <c r="F7" s="118"/>
      <c r="G7" s="21"/>
      <c r="H7" s="172" t="s">
        <v>100</v>
      </c>
      <c r="I7" s="173"/>
      <c r="J7" s="173"/>
      <c r="K7" s="118" t="s">
        <v>260</v>
      </c>
      <c r="L7" s="120"/>
      <c r="M7" s="120"/>
      <c r="N7" s="120"/>
      <c r="O7" s="120"/>
      <c r="P7" s="119" t="s">
        <v>59</v>
      </c>
      <c r="Q7" s="119"/>
      <c r="R7" s="119"/>
      <c r="S7" s="171" t="s">
        <v>116</v>
      </c>
      <c r="T7" s="109"/>
      <c r="U7" s="109"/>
      <c r="V7" s="109"/>
      <c r="W7" s="9"/>
      <c r="X7" s="147" t="s">
        <v>261</v>
      </c>
      <c r="Y7" s="147"/>
      <c r="Z7" s="147"/>
      <c r="AA7" s="147"/>
      <c r="AB7" s="147"/>
      <c r="AC7" s="147"/>
    </row>
    <row r="8" spans="2:29" ht="15.75" customHeight="1">
      <c r="B8" s="7"/>
      <c r="C8" s="7"/>
      <c r="D8" s="7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181" t="s">
        <v>119</v>
      </c>
      <c r="B9" s="182"/>
      <c r="C9" s="182"/>
      <c r="D9" s="132" t="s">
        <v>262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91"/>
      <c r="P9" s="139" t="s">
        <v>2</v>
      </c>
      <c r="Q9" s="151"/>
      <c r="R9" s="151"/>
      <c r="S9" s="132" t="s">
        <v>263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</row>
    <row r="10" spans="2:29" ht="3.75" customHeight="1">
      <c r="B10" s="7"/>
      <c r="C10" s="7"/>
      <c r="D10" s="4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35" t="s">
        <v>114</v>
      </c>
      <c r="B11" s="100"/>
      <c r="C11" s="100"/>
      <c r="D11" s="123" t="s">
        <v>264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74" t="s">
        <v>3</v>
      </c>
      <c r="Q11" s="174"/>
      <c r="R11" s="174"/>
      <c r="S11" s="123" t="s">
        <v>265</v>
      </c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1:29" ht="3.75" customHeight="1">
      <c r="A12" s="24"/>
      <c r="B12" s="23"/>
      <c r="C12" s="23"/>
      <c r="D12" s="48"/>
      <c r="E12" s="168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35" t="s">
        <v>60</v>
      </c>
      <c r="B13" s="100"/>
      <c r="C13" s="100"/>
      <c r="D13" s="123" t="s">
        <v>266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74" t="s">
        <v>4</v>
      </c>
      <c r="Q13" s="174"/>
      <c r="R13" s="174"/>
      <c r="S13" s="123" t="s">
        <v>267</v>
      </c>
      <c r="T13" s="123"/>
      <c r="U13" s="123"/>
      <c r="V13" s="123"/>
      <c r="W13" s="123"/>
      <c r="X13" s="123"/>
      <c r="Y13" s="123"/>
      <c r="Z13" s="123"/>
      <c r="AA13" s="123"/>
      <c r="AB13" s="123"/>
      <c r="AC13" s="123"/>
    </row>
    <row r="14" spans="2:29" ht="15.75" customHeight="1">
      <c r="B14" s="8"/>
      <c r="C14" s="8"/>
      <c r="D14" s="9"/>
      <c r="E14" s="17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01" t="s">
        <v>115</v>
      </c>
      <c r="B15" s="102"/>
      <c r="C15" s="102"/>
      <c r="D15" s="102"/>
      <c r="E15" s="132" t="s">
        <v>270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76" t="s">
        <v>175</v>
      </c>
      <c r="T15" s="177"/>
      <c r="U15" s="177"/>
      <c r="V15" s="177"/>
      <c r="W15" s="177"/>
      <c r="X15" s="178"/>
      <c r="Y15" s="178"/>
      <c r="Z15" s="178"/>
      <c r="AA15" s="178"/>
      <c r="AB15" s="178"/>
      <c r="AC15" s="178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1" t="s">
        <v>138</v>
      </c>
      <c r="F17" s="133"/>
      <c r="G17" s="133"/>
      <c r="H17" s="133"/>
      <c r="I17" s="7"/>
      <c r="J17" s="8" t="s">
        <v>56</v>
      </c>
      <c r="K17" s="7"/>
      <c r="L17" s="7"/>
      <c r="M17" s="7"/>
      <c r="N17" s="131" t="s">
        <v>138</v>
      </c>
      <c r="O17" s="131"/>
      <c r="P17" s="131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01" t="s">
        <v>118</v>
      </c>
      <c r="B18" s="101"/>
      <c r="C18" s="125" t="s">
        <v>61</v>
      </c>
      <c r="D18" s="125"/>
      <c r="E18" s="97" t="s">
        <v>268</v>
      </c>
      <c r="F18" s="97"/>
      <c r="G18" s="97"/>
      <c r="H18" s="97"/>
      <c r="I18" s="36"/>
      <c r="J18" s="32" t="s">
        <v>15</v>
      </c>
      <c r="K18" s="14"/>
      <c r="L18" s="90" t="s">
        <v>62</v>
      </c>
      <c r="M18" s="114"/>
      <c r="N18" s="141" t="s">
        <v>269</v>
      </c>
      <c r="O18" s="141"/>
      <c r="P18" s="141"/>
      <c r="Q18" s="37"/>
      <c r="R18" s="25" t="s">
        <v>17</v>
      </c>
      <c r="S18" s="38"/>
      <c r="T18" s="90" t="s">
        <v>174</v>
      </c>
      <c r="U18" s="114"/>
      <c r="V18" s="54">
        <v>211</v>
      </c>
      <c r="W18" s="25" t="s">
        <v>19</v>
      </c>
      <c r="X18" s="90" t="s">
        <v>5</v>
      </c>
      <c r="Y18" s="114"/>
      <c r="Z18" s="33"/>
      <c r="AA18" s="179" t="s">
        <v>37</v>
      </c>
      <c r="AB18" s="179"/>
      <c r="AC18" s="179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96"/>
      <c r="U19" s="138"/>
      <c r="V19" s="138"/>
      <c r="W19" s="138"/>
      <c r="X19" s="138"/>
      <c r="Y19" s="138"/>
      <c r="Z19" s="138"/>
      <c r="AA19" s="138"/>
      <c r="AB19" s="138"/>
      <c r="AC19" s="138"/>
    </row>
    <row r="20" spans="1:29" ht="15.75" customHeight="1">
      <c r="A20" s="136" t="s">
        <v>7</v>
      </c>
      <c r="B20" s="137"/>
      <c r="C20" s="124" t="s">
        <v>64</v>
      </c>
      <c r="D20" s="125"/>
      <c r="E20" s="140">
        <v>10</v>
      </c>
      <c r="F20" s="140"/>
      <c r="G20" s="39"/>
      <c r="H20" s="32" t="s">
        <v>65</v>
      </c>
      <c r="I20" s="40"/>
      <c r="J20" s="124" t="s">
        <v>8</v>
      </c>
      <c r="K20" s="125"/>
      <c r="L20" s="58">
        <v>3.3</v>
      </c>
      <c r="M20" s="124" t="s">
        <v>9</v>
      </c>
      <c r="N20" s="124"/>
      <c r="O20" s="124"/>
      <c r="P20" s="58"/>
      <c r="Q20" s="41"/>
      <c r="R20" s="125" t="s">
        <v>10</v>
      </c>
      <c r="S20" s="125"/>
      <c r="T20" s="132" t="s">
        <v>126</v>
      </c>
      <c r="U20" s="132"/>
      <c r="V20" s="132"/>
      <c r="W20" s="132"/>
      <c r="X20" s="132"/>
      <c r="Y20" s="132"/>
      <c r="Z20" s="132"/>
      <c r="AA20" s="91"/>
      <c r="AB20" s="91"/>
      <c r="AC20" s="91"/>
    </row>
    <row r="21" spans="2:22" ht="15.75" customHeight="1">
      <c r="B21" s="7"/>
      <c r="C21" s="96"/>
      <c r="D21" s="96"/>
      <c r="E21" s="96"/>
      <c r="F21" s="96"/>
      <c r="G21" s="96"/>
      <c r="H21" s="96"/>
      <c r="I21" s="96"/>
      <c r="J21" s="96"/>
      <c r="K21" s="96"/>
      <c r="L21" s="7"/>
      <c r="M21" s="7"/>
      <c r="N21" s="9"/>
      <c r="O21" s="96"/>
      <c r="P21" s="138"/>
      <c r="Q21" s="138"/>
      <c r="R21" s="138"/>
      <c r="S21" s="138"/>
      <c r="T21" s="138"/>
      <c r="U21" s="138"/>
      <c r="V21" s="138"/>
    </row>
    <row r="22" spans="1:29" ht="15.75" customHeight="1">
      <c r="A22" s="101" t="s">
        <v>20</v>
      </c>
      <c r="B22" s="101"/>
      <c r="C22" s="132" t="s">
        <v>26</v>
      </c>
      <c r="D22" s="132"/>
      <c r="E22" s="132"/>
      <c r="F22" s="132"/>
      <c r="G22" s="132"/>
      <c r="H22" s="132"/>
      <c r="I22" s="132"/>
      <c r="J22" s="132"/>
      <c r="K22" s="132"/>
      <c r="L22" s="42"/>
      <c r="M22" s="139" t="s">
        <v>27</v>
      </c>
      <c r="N22" s="139"/>
      <c r="O22" s="132" t="s">
        <v>31</v>
      </c>
      <c r="P22" s="132"/>
      <c r="Q22" s="132"/>
      <c r="R22" s="132"/>
      <c r="S22" s="132"/>
      <c r="T22" s="132"/>
      <c r="U22" s="132"/>
      <c r="V22" s="132"/>
      <c r="W22" s="167" t="s">
        <v>68</v>
      </c>
      <c r="X22" s="167"/>
      <c r="Y22" s="167"/>
      <c r="Z22" s="167"/>
      <c r="AA22" s="150" t="s">
        <v>50</v>
      </c>
      <c r="AB22" s="150"/>
      <c r="AC22" s="150"/>
    </row>
    <row r="23" spans="1:29" ht="15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7"/>
      <c r="M23" s="7"/>
      <c r="N23" s="18"/>
      <c r="O23" s="18"/>
      <c r="P23" s="18"/>
      <c r="Q23" s="18"/>
      <c r="R23" s="18"/>
      <c r="S23" s="18"/>
      <c r="T23" s="18"/>
      <c r="U23" s="18"/>
      <c r="V23" s="18" t="s">
        <v>248</v>
      </c>
      <c r="W23" s="18"/>
      <c r="X23" s="18"/>
      <c r="Y23" s="18"/>
      <c r="Z23" s="18"/>
      <c r="AA23" s="18"/>
      <c r="AB23" s="18"/>
      <c r="AC23" s="18"/>
    </row>
    <row r="24" spans="1:30" ht="15.75" customHeight="1">
      <c r="A24" s="101" t="s">
        <v>238</v>
      </c>
      <c r="B24" s="101"/>
      <c r="C24" s="18" t="s">
        <v>219</v>
      </c>
      <c r="D24" s="18"/>
      <c r="E24" s="104" t="s">
        <v>250</v>
      </c>
      <c r="F24" s="104"/>
      <c r="G24" s="104"/>
      <c r="H24" s="104"/>
      <c r="I24" s="7"/>
      <c r="J24" s="7"/>
      <c r="K24" s="75" t="s">
        <v>220</v>
      </c>
      <c r="L24" s="104" t="s">
        <v>221</v>
      </c>
      <c r="M24" s="104"/>
      <c r="O24" s="75" t="s">
        <v>228</v>
      </c>
      <c r="P24" s="82" t="s">
        <v>237</v>
      </c>
      <c r="Q24" s="18"/>
      <c r="R24" s="75" t="s">
        <v>229</v>
      </c>
      <c r="S24" s="104" t="s">
        <v>230</v>
      </c>
      <c r="T24" s="104"/>
      <c r="U24" s="75" t="str">
        <f>"="</f>
        <v>=</v>
      </c>
      <c r="V24" s="84">
        <f>IF(VLOOKUP(_CamType,Camera_Typ_num,2,FALSE)=2,CHOOSE(VLOOKUP(_CamFormat,CameraFormat_num,2,FALSE),_NTSCDel,_PALDel,0,0),0)</f>
        <v>0</v>
      </c>
      <c r="W24" s="4" t="s">
        <v>236</v>
      </c>
      <c r="AB24" s="75" t="s">
        <v>235</v>
      </c>
      <c r="AC24" s="85" t="s">
        <v>50</v>
      </c>
      <c r="AD24" s="83"/>
    </row>
    <row r="25" spans="1:29" ht="15.75" customHeight="1">
      <c r="A25" s="145">
        <f>IF(LEFT(_CamType,5)="Other","For other cameras note model in Remarks","")</f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7"/>
      <c r="M25" s="7"/>
      <c r="N25" s="18"/>
      <c r="O25" s="18"/>
      <c r="P25" s="18"/>
      <c r="Q25" s="18"/>
      <c r="R25" s="18"/>
      <c r="V25" s="18"/>
      <c r="W25" s="18"/>
      <c r="X25" s="18"/>
      <c r="Y25" s="18"/>
      <c r="Z25" s="18"/>
      <c r="AC25" s="18"/>
    </row>
    <row r="26" spans="1:29" ht="15.75" customHeight="1">
      <c r="A26" s="146" t="s">
        <v>41</v>
      </c>
      <c r="B26" s="146"/>
      <c r="C26" s="40"/>
      <c r="D26" s="125" t="s">
        <v>113</v>
      </c>
      <c r="E26" s="125"/>
      <c r="F26" s="125"/>
      <c r="G26" s="151"/>
      <c r="H26" s="132" t="s">
        <v>105</v>
      </c>
      <c r="I26" s="132"/>
      <c r="J26" s="132"/>
      <c r="K26" s="91"/>
      <c r="L26" s="40"/>
      <c r="M26" s="125" t="s">
        <v>45</v>
      </c>
      <c r="N26" s="125"/>
      <c r="O26" s="125"/>
      <c r="P26" s="132" t="s">
        <v>111</v>
      </c>
      <c r="Q26" s="132"/>
      <c r="R26" s="132"/>
      <c r="S26" s="91"/>
      <c r="T26" s="40"/>
      <c r="U26" s="149" t="s">
        <v>51</v>
      </c>
      <c r="V26" s="149"/>
      <c r="W26" s="149"/>
      <c r="X26" s="147"/>
      <c r="Y26" s="147"/>
      <c r="Z26" s="147"/>
      <c r="AA26" s="147"/>
      <c r="AB26" s="148"/>
      <c r="AC26" s="148"/>
    </row>
    <row r="27" spans="2:29" ht="15.75" customHeight="1"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.75" customHeight="1">
      <c r="A28" s="101" t="s">
        <v>91</v>
      </c>
      <c r="B28" s="101"/>
      <c r="C28" s="10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ht="15.75" customHeight="1">
      <c r="B29" s="7"/>
      <c r="C29" s="7"/>
      <c r="D29" s="7"/>
      <c r="E29" s="7"/>
      <c r="F29" s="96" t="s">
        <v>69</v>
      </c>
      <c r="G29" s="96"/>
      <c r="H29" s="96"/>
      <c r="I29" s="96"/>
      <c r="J29" s="96"/>
      <c r="K29" s="96"/>
      <c r="L29" s="7"/>
      <c r="M29" s="134" t="s">
        <v>92</v>
      </c>
      <c r="N29" s="134"/>
      <c r="O29" s="19" t="s">
        <v>94</v>
      </c>
      <c r="P29" s="134" t="s">
        <v>95</v>
      </c>
      <c r="Q29" s="160"/>
      <c r="R29" s="160"/>
      <c r="S29" s="160"/>
      <c r="T29" s="160"/>
      <c r="U29" s="166" t="s">
        <v>93</v>
      </c>
      <c r="V29" s="166"/>
      <c r="W29" s="166"/>
      <c r="X29" s="166"/>
      <c r="Y29" s="166"/>
      <c r="Z29" s="166"/>
      <c r="AA29" s="166"/>
      <c r="AB29" s="166"/>
      <c r="AC29" s="166"/>
    </row>
    <row r="30" spans="1:29" ht="15.75" customHeight="1">
      <c r="A30" s="114" t="s">
        <v>52</v>
      </c>
      <c r="B30" s="89"/>
      <c r="C30" s="89"/>
      <c r="D30" s="89"/>
      <c r="E30" s="89"/>
      <c r="F30" s="63">
        <v>3</v>
      </c>
      <c r="G30" s="53" t="s">
        <v>85</v>
      </c>
      <c r="H30" s="67">
        <v>16</v>
      </c>
      <c r="I30" s="53" t="s">
        <v>85</v>
      </c>
      <c r="J30" s="94">
        <v>30</v>
      </c>
      <c r="K30" s="94"/>
      <c r="L30" s="43"/>
      <c r="M30" s="44"/>
      <c r="N30" s="44"/>
      <c r="O30" s="44"/>
      <c r="P30" s="44"/>
      <c r="Q30" s="44"/>
      <c r="R30" s="44"/>
      <c r="S30" s="44"/>
      <c r="T30" s="37"/>
      <c r="U30" s="103" t="s">
        <v>271</v>
      </c>
      <c r="V30" s="103"/>
      <c r="W30" s="103"/>
      <c r="X30" s="103"/>
      <c r="Y30" s="103"/>
      <c r="Z30" s="103"/>
      <c r="AA30" s="103"/>
      <c r="AB30" s="103"/>
      <c r="AC30" s="103"/>
    </row>
    <row r="31" spans="1:29" ht="15.75" customHeight="1">
      <c r="A31" s="114" t="s">
        <v>53</v>
      </c>
      <c r="B31" s="115"/>
      <c r="C31" s="115"/>
      <c r="D31" s="115"/>
      <c r="E31" s="115"/>
      <c r="F31" s="64"/>
      <c r="G31" s="53" t="s">
        <v>85</v>
      </c>
      <c r="H31" s="68"/>
      <c r="I31" s="53" t="s">
        <v>85</v>
      </c>
      <c r="J31" s="98"/>
      <c r="K31" s="98"/>
      <c r="L31" s="43"/>
      <c r="M31" s="44"/>
      <c r="N31" s="44"/>
      <c r="O31" s="44"/>
      <c r="P31" s="44"/>
      <c r="Q31" s="44"/>
      <c r="R31" s="44"/>
      <c r="S31" s="44"/>
      <c r="T31" s="37"/>
      <c r="U31" s="103" t="s">
        <v>271</v>
      </c>
      <c r="V31" s="103"/>
      <c r="W31" s="103"/>
      <c r="X31" s="103"/>
      <c r="Y31" s="103"/>
      <c r="Z31" s="103"/>
      <c r="AA31" s="103"/>
      <c r="AB31" s="103"/>
      <c r="AC31" s="103"/>
    </row>
    <row r="32" spans="1:29" ht="15.75" customHeight="1">
      <c r="A32" s="121" t="s">
        <v>54</v>
      </c>
      <c r="B32" s="115"/>
      <c r="C32" s="115"/>
      <c r="D32" s="115"/>
      <c r="E32" s="115"/>
      <c r="F32" s="65">
        <v>3</v>
      </c>
      <c r="G32" s="53" t="s">
        <v>85</v>
      </c>
      <c r="H32" s="69">
        <v>17</v>
      </c>
      <c r="I32" s="53" t="s">
        <v>85</v>
      </c>
      <c r="J32" s="99">
        <v>50.897</v>
      </c>
      <c r="K32" s="88"/>
      <c r="L32" s="43"/>
      <c r="M32" s="95">
        <v>0.018</v>
      </c>
      <c r="N32" s="95"/>
      <c r="O32" s="59"/>
      <c r="P32" s="142"/>
      <c r="Q32" s="143"/>
      <c r="R32" s="143"/>
      <c r="S32" s="143"/>
      <c r="T32" s="144"/>
      <c r="U32" s="103" t="s">
        <v>273</v>
      </c>
      <c r="V32" s="103"/>
      <c r="W32" s="103"/>
      <c r="X32" s="103"/>
      <c r="Y32" s="103"/>
      <c r="Z32" s="103"/>
      <c r="AA32" s="103"/>
      <c r="AB32" s="103"/>
      <c r="AC32" s="103"/>
    </row>
    <row r="33" spans="1:29" ht="15.75" customHeight="1">
      <c r="A33" s="114" t="s">
        <v>141</v>
      </c>
      <c r="B33" s="115"/>
      <c r="C33" s="115"/>
      <c r="D33" s="115"/>
      <c r="E33" s="115"/>
      <c r="F33" s="64"/>
      <c r="G33" s="53" t="s">
        <v>85</v>
      </c>
      <c r="H33" s="68"/>
      <c r="I33" s="53" t="s">
        <v>85</v>
      </c>
      <c r="J33" s="98"/>
      <c r="K33" s="98"/>
      <c r="L33" s="43"/>
      <c r="P33" s="44"/>
      <c r="Q33" s="44"/>
      <c r="R33" s="44"/>
      <c r="S33" s="44"/>
      <c r="T33" s="37"/>
      <c r="U33" s="103" t="s">
        <v>271</v>
      </c>
      <c r="V33" s="103"/>
      <c r="W33" s="103"/>
      <c r="X33" s="103"/>
      <c r="Y33" s="103"/>
      <c r="Z33" s="103"/>
      <c r="AA33" s="103"/>
      <c r="AB33" s="103"/>
      <c r="AC33" s="103"/>
    </row>
    <row r="34" spans="1:29" ht="15.75" customHeight="1">
      <c r="A34" s="121" t="s">
        <v>55</v>
      </c>
      <c r="B34" s="115"/>
      <c r="C34" s="115"/>
      <c r="D34" s="115"/>
      <c r="E34" s="115"/>
      <c r="F34" s="65">
        <v>3</v>
      </c>
      <c r="G34" s="53" t="s">
        <v>85</v>
      </c>
      <c r="H34" s="69">
        <v>17</v>
      </c>
      <c r="I34" s="53" t="s">
        <v>85</v>
      </c>
      <c r="J34" s="99">
        <v>54.3</v>
      </c>
      <c r="K34" s="88"/>
      <c r="L34" s="43"/>
      <c r="M34" s="95">
        <v>0.018</v>
      </c>
      <c r="N34" s="95"/>
      <c r="O34" s="59"/>
      <c r="P34" s="142"/>
      <c r="Q34" s="143"/>
      <c r="R34" s="143"/>
      <c r="S34" s="143"/>
      <c r="T34" s="144"/>
      <c r="U34" s="103" t="s">
        <v>273</v>
      </c>
      <c r="V34" s="103"/>
      <c r="W34" s="103"/>
      <c r="X34" s="103"/>
      <c r="Y34" s="103"/>
      <c r="Z34" s="103"/>
      <c r="AA34" s="103"/>
      <c r="AB34" s="103"/>
      <c r="AC34" s="103"/>
    </row>
    <row r="35" spans="1:29" ht="15.75" customHeight="1">
      <c r="A35" s="114" t="s">
        <v>142</v>
      </c>
      <c r="B35" s="115"/>
      <c r="C35" s="115"/>
      <c r="D35" s="115"/>
      <c r="E35" s="115"/>
      <c r="F35" s="64"/>
      <c r="G35" s="53" t="s">
        <v>85</v>
      </c>
      <c r="H35" s="68"/>
      <c r="I35" s="53" t="s">
        <v>85</v>
      </c>
      <c r="J35" s="98"/>
      <c r="K35" s="98"/>
      <c r="L35" s="43"/>
      <c r="M35" s="44"/>
      <c r="N35" s="44"/>
      <c r="O35" s="44"/>
      <c r="P35" s="44"/>
      <c r="Q35" s="44"/>
      <c r="R35" s="44"/>
      <c r="S35" s="44"/>
      <c r="T35" s="37"/>
      <c r="U35" s="103" t="s">
        <v>271</v>
      </c>
      <c r="V35" s="103"/>
      <c r="W35" s="103"/>
      <c r="X35" s="103"/>
      <c r="Y35" s="103"/>
      <c r="Z35" s="103"/>
      <c r="AA35" s="103"/>
      <c r="AB35" s="103"/>
      <c r="AC35" s="103"/>
    </row>
    <row r="36" spans="1:29" ht="15.75" customHeight="1">
      <c r="A36" s="114" t="s">
        <v>70</v>
      </c>
      <c r="B36" s="115"/>
      <c r="C36" s="115"/>
      <c r="D36" s="115"/>
      <c r="E36" s="115"/>
      <c r="F36" s="66">
        <v>3</v>
      </c>
      <c r="G36" s="53" t="s">
        <v>85</v>
      </c>
      <c r="H36" s="70">
        <v>19</v>
      </c>
      <c r="I36" s="53" t="s">
        <v>85</v>
      </c>
      <c r="J36" s="116">
        <v>30</v>
      </c>
      <c r="K36" s="116"/>
      <c r="L36" s="43"/>
      <c r="M36" s="44"/>
      <c r="N36" s="44"/>
      <c r="O36" s="44"/>
      <c r="P36" s="44"/>
      <c r="Q36" s="44"/>
      <c r="R36" s="44"/>
      <c r="S36" s="44"/>
      <c r="T36" s="37"/>
      <c r="U36" s="103" t="s">
        <v>271</v>
      </c>
      <c r="V36" s="103"/>
      <c r="W36" s="103"/>
      <c r="X36" s="103"/>
      <c r="Y36" s="103"/>
      <c r="Z36" s="103"/>
      <c r="AA36" s="103"/>
      <c r="AB36" s="103"/>
      <c r="AC36" s="103"/>
    </row>
    <row r="37" spans="2:21" ht="15.75" customHeight="1">
      <c r="B37" s="7"/>
      <c r="C37" s="7"/>
      <c r="D37" s="7"/>
      <c r="E37" s="7"/>
      <c r="F37" s="27" t="s">
        <v>86</v>
      </c>
      <c r="G37" s="7"/>
      <c r="H37" s="16" t="s">
        <v>87</v>
      </c>
      <c r="I37" s="16"/>
      <c r="J37" s="92" t="s">
        <v>99</v>
      </c>
      <c r="K37" s="93"/>
      <c r="L37" s="8"/>
      <c r="M37" s="7"/>
      <c r="N37" s="7"/>
      <c r="O37" s="13"/>
      <c r="P37" s="13"/>
      <c r="Q37" s="13"/>
      <c r="R37" s="7"/>
      <c r="S37" s="7"/>
      <c r="T37" s="7"/>
      <c r="U37" s="7"/>
    </row>
    <row r="38" spans="2:21" ht="15.75" customHeight="1">
      <c r="B38" s="7"/>
      <c r="C38" s="7"/>
      <c r="D38" s="7"/>
      <c r="E38" s="7"/>
      <c r="F38" s="7"/>
      <c r="G38" s="7"/>
      <c r="H38" s="16"/>
      <c r="I38" s="16"/>
      <c r="J38" s="16"/>
      <c r="K38" s="8"/>
      <c r="L38" s="8"/>
      <c r="M38" s="7"/>
      <c r="N38" s="7"/>
      <c r="O38" s="13"/>
      <c r="P38" s="13"/>
      <c r="Q38" s="13"/>
      <c r="R38" s="7"/>
      <c r="S38" s="7"/>
      <c r="T38" s="7"/>
      <c r="U38" s="7"/>
    </row>
    <row r="39" spans="1:29" ht="15.75" customHeight="1">
      <c r="A39" s="44"/>
      <c r="B39" s="34"/>
      <c r="C39" s="45"/>
      <c r="D39" s="46" t="s">
        <v>50</v>
      </c>
      <c r="E39" s="156" t="s">
        <v>167</v>
      </c>
      <c r="F39" s="156"/>
      <c r="G39" s="156"/>
      <c r="H39" s="47"/>
      <c r="I39" s="159" t="s">
        <v>50</v>
      </c>
      <c r="J39" s="160"/>
      <c r="K39" s="155" t="s">
        <v>178</v>
      </c>
      <c r="L39" s="156"/>
      <c r="M39" s="93"/>
      <c r="N39" s="20"/>
      <c r="O39" s="22"/>
      <c r="P39" s="165"/>
      <c r="Q39" s="153"/>
      <c r="R39" s="153"/>
      <c r="S39" s="153"/>
      <c r="T39" s="153"/>
      <c r="U39" s="157" t="s">
        <v>176</v>
      </c>
      <c r="V39" s="158"/>
      <c r="W39" s="161"/>
      <c r="X39" s="161"/>
      <c r="Y39" s="153" t="s">
        <v>177</v>
      </c>
      <c r="Z39" s="154"/>
      <c r="AA39" s="154"/>
      <c r="AB39" s="154"/>
      <c r="AC39" s="154"/>
    </row>
    <row r="40" spans="2:21" ht="15.75" customHeight="1">
      <c r="B40" s="7"/>
      <c r="C40" s="7"/>
      <c r="D40" s="7"/>
      <c r="E40" s="162" t="s">
        <v>168</v>
      </c>
      <c r="F40" s="162"/>
      <c r="G40" s="52"/>
      <c r="H40" s="7"/>
      <c r="I40" s="7"/>
      <c r="J40" s="7"/>
      <c r="K40" s="163"/>
      <c r="L40" s="164"/>
      <c r="M40" s="7"/>
      <c r="N40" s="7"/>
      <c r="O40" s="9"/>
      <c r="P40" s="9"/>
      <c r="Q40" s="9"/>
      <c r="R40" s="7"/>
      <c r="S40" s="17"/>
      <c r="T40" s="7"/>
      <c r="U40" s="7"/>
    </row>
    <row r="41" spans="1:29" ht="24" customHeight="1">
      <c r="A41" s="152" t="s">
        <v>71</v>
      </c>
      <c r="B41" s="152"/>
      <c r="C41" s="152"/>
      <c r="D41" s="55" t="s">
        <v>274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ht="24" customHeight="1">
      <c r="A42" s="152" t="s">
        <v>72</v>
      </c>
      <c r="B42" s="152"/>
      <c r="C42" s="152"/>
      <c r="D42" s="55" t="s">
        <v>271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32" ht="24" customHeight="1">
      <c r="A43"/>
      <c r="B43"/>
      <c r="C43"/>
      <c r="D43" s="55" t="s">
        <v>272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/>
      <c r="AE43"/>
      <c r="AF43"/>
    </row>
    <row r="44" spans="1:32" ht="24" customHeight="1">
      <c r="A44"/>
      <c r="B44"/>
      <c r="C4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 t="s">
        <v>257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</sheetData>
  <sheetProtection formatRows="0"/>
  <mergeCells count="124">
    <mergeCell ref="A11:C11"/>
    <mergeCell ref="P11:R11"/>
    <mergeCell ref="N5:O5"/>
    <mergeCell ref="A9:C9"/>
    <mergeCell ref="E10:O10"/>
    <mergeCell ref="B5:C5"/>
    <mergeCell ref="D5:E5"/>
    <mergeCell ref="H5:J5"/>
    <mergeCell ref="K5:L5"/>
    <mergeCell ref="P13:R13"/>
    <mergeCell ref="E14:O14"/>
    <mergeCell ref="A25:K25"/>
    <mergeCell ref="U35:AC35"/>
    <mergeCell ref="S15:AC15"/>
    <mergeCell ref="E24:H24"/>
    <mergeCell ref="T18:U18"/>
    <mergeCell ref="AA18:AC18"/>
    <mergeCell ref="O21:V21"/>
    <mergeCell ref="X18:Y18"/>
    <mergeCell ref="P9:R9"/>
    <mergeCell ref="D9:O9"/>
    <mergeCell ref="S9:AC9"/>
    <mergeCell ref="X7:AC7"/>
    <mergeCell ref="S7:V7"/>
    <mergeCell ref="E8:O8"/>
    <mergeCell ref="H7:J7"/>
    <mergeCell ref="E12:O12"/>
    <mergeCell ref="U36:AC36"/>
    <mergeCell ref="U30:AC30"/>
    <mergeCell ref="S13:AC13"/>
    <mergeCell ref="P26:S26"/>
    <mergeCell ref="T20:AC20"/>
    <mergeCell ref="U34:AC34"/>
    <mergeCell ref="M26:O26"/>
    <mergeCell ref="M29:N29"/>
    <mergeCell ref="P29:T29"/>
    <mergeCell ref="S11:AC11"/>
    <mergeCell ref="W39:X39"/>
    <mergeCell ref="E39:G39"/>
    <mergeCell ref="E40:F40"/>
    <mergeCell ref="K40:L40"/>
    <mergeCell ref="S39:T39"/>
    <mergeCell ref="P34:T34"/>
    <mergeCell ref="P39:R39"/>
    <mergeCell ref="U29:AC29"/>
    <mergeCell ref="W22:Z22"/>
    <mergeCell ref="A42:C42"/>
    <mergeCell ref="A41:C41"/>
    <mergeCell ref="Y39:AC39"/>
    <mergeCell ref="K39:M39"/>
    <mergeCell ref="U39:V39"/>
    <mergeCell ref="I39:J39"/>
    <mergeCell ref="X26:AC26"/>
    <mergeCell ref="U26:W26"/>
    <mergeCell ref="AA22:AC22"/>
    <mergeCell ref="D26:G26"/>
    <mergeCell ref="N18:P18"/>
    <mergeCell ref="J33:K33"/>
    <mergeCell ref="P32:T32"/>
    <mergeCell ref="A28:C28"/>
    <mergeCell ref="A23:K23"/>
    <mergeCell ref="A26:B26"/>
    <mergeCell ref="S24:T24"/>
    <mergeCell ref="A22:B22"/>
    <mergeCell ref="O22:V22"/>
    <mergeCell ref="T19:AC19"/>
    <mergeCell ref="J20:K20"/>
    <mergeCell ref="C21:K21"/>
    <mergeCell ref="M20:O20"/>
    <mergeCell ref="M22:N22"/>
    <mergeCell ref="E20:F20"/>
    <mergeCell ref="A24:B24"/>
    <mergeCell ref="J37:K37"/>
    <mergeCell ref="J30:K30"/>
    <mergeCell ref="M34:N34"/>
    <mergeCell ref="F29:K29"/>
    <mergeCell ref="J32:K32"/>
    <mergeCell ref="M32:N32"/>
    <mergeCell ref="J31:K31"/>
    <mergeCell ref="A33:E33"/>
    <mergeCell ref="A35:E35"/>
    <mergeCell ref="J35:K35"/>
    <mergeCell ref="A34:E34"/>
    <mergeCell ref="J34:K34"/>
    <mergeCell ref="U33:AC33"/>
    <mergeCell ref="U31:AC31"/>
    <mergeCell ref="L24:M24"/>
    <mergeCell ref="C18:D18"/>
    <mergeCell ref="E18:H18"/>
    <mergeCell ref="A30:E30"/>
    <mergeCell ref="A18:B18"/>
    <mergeCell ref="L18:M18"/>
    <mergeCell ref="U32:AC32"/>
    <mergeCell ref="H26:K26"/>
    <mergeCell ref="N17:P17"/>
    <mergeCell ref="C22:K22"/>
    <mergeCell ref="E17:H17"/>
    <mergeCell ref="Z3:AC3"/>
    <mergeCell ref="A13:C13"/>
    <mergeCell ref="D13:O13"/>
    <mergeCell ref="A15:D15"/>
    <mergeCell ref="E15:R15"/>
    <mergeCell ref="R20:S20"/>
    <mergeCell ref="A20:B20"/>
    <mergeCell ref="Z2:AC2"/>
    <mergeCell ref="J2:T2"/>
    <mergeCell ref="S6:V6"/>
    <mergeCell ref="X6:AC6"/>
    <mergeCell ref="T5:X5"/>
    <mergeCell ref="P5:R5"/>
    <mergeCell ref="A36:E36"/>
    <mergeCell ref="J36:K36"/>
    <mergeCell ref="E7:F7"/>
    <mergeCell ref="P7:R7"/>
    <mergeCell ref="K7:O7"/>
    <mergeCell ref="A32:E32"/>
    <mergeCell ref="A31:E31"/>
    <mergeCell ref="A7:C7"/>
    <mergeCell ref="D11:O11"/>
    <mergeCell ref="C20:D20"/>
    <mergeCell ref="A1:F1"/>
    <mergeCell ref="A2:F2"/>
    <mergeCell ref="A3:F3"/>
    <mergeCell ref="G1:V1"/>
  </mergeCells>
  <conditionalFormatting sqref="A2:F2">
    <cfRule type="expression" priority="2" dxfId="0" stopIfTrue="1">
      <formula>$A$2="Unsure"</formula>
    </cfRule>
    <cfRule type="expression" priority="3" dxfId="1" stopIfTrue="1">
      <formula>$A$2="Positive"</formula>
    </cfRule>
  </conditionalFormatting>
  <conditionalFormatting sqref="AC24">
    <cfRule type="expression" priority="1" dxfId="0" stopIfTrue="1">
      <formula>$AC$24="maybe"</formula>
    </cfRule>
  </conditionalFormatting>
  <dataValidations count="34">
    <dataValidation type="list" allowBlank="1" showInputMessage="1" showErrorMessage="1" sqref="AC24 D39 I39">
      <formula1>Miss</formula1>
    </dataValidation>
    <dataValidation type="list" allowBlank="1" showInputMessage="1" showErrorMessage="1" sqref="S24:T24">
      <formula1>Camera_Units</formula1>
    </dataValidation>
    <dataValidation type="list" allowBlank="1" showInputMessage="1" sqref="P24">
      <formula1>Camera_Integ_X</formula1>
    </dataValidation>
    <dataValidation type="list" allowBlank="1" showInputMessage="1" showErrorMessage="1" sqref="L24:M24">
      <formula1>Camera_Format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6:AA26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6:J26">
      <formula1>Clouds</formula1>
    </dataValidation>
    <dataValidation type="list" allowBlank="1" showInputMessage="1" showErrorMessage="1" sqref="P26:R26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30:F36">
      <formula1>0</formula1>
      <formula2>24</formula2>
    </dataValidation>
    <dataValidation type="whole" allowBlank="1" showInputMessage="1" showErrorMessage="1" error="0 to 59" sqref="AA5 H30:H36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30:K36">
      <formula1>0</formula1>
      <formula2>59.9999</formula2>
    </dataValidation>
    <dataValidation type="decimal" allowBlank="1" showInputMessage="1" showErrorMessage="1" error="Number please" sqref="M34:O34 M32:O32">
      <formula1>0</formula1>
      <formula2>99</formula2>
    </dataValidation>
    <dataValidation type="textLength" allowBlank="1" showInputMessage="1" showErrorMessage="1" error="Maximum 511 characters on each line" sqref="D41:D43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2:T32 P34:T34">
      <formula1>PE_2</formula1>
    </dataValidation>
    <dataValidation type="list" allowBlank="1" showInputMessage="1" showErrorMessage="1" sqref="E24:H24">
      <formula1>CameraType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Q90"/>
  <sheetViews>
    <sheetView showGridLines="0" zoomScale="75" zoomScaleNormal="75" zoomScalePageLayoutView="0" workbookViewId="0" topLeftCell="A73">
      <selection activeCell="N94" sqref="N94"/>
    </sheetView>
  </sheetViews>
  <sheetFormatPr defaultColWidth="9.140625" defaultRowHeight="12.75"/>
  <sheetData>
    <row r="1" spans="2:17" ht="30" customHeight="1">
      <c r="B1" s="192" t="s">
        <v>132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93"/>
      <c r="O1" s="193"/>
      <c r="P1" s="193"/>
      <c r="Q1" s="193"/>
    </row>
    <row r="2" spans="2:17" ht="19.5" customHeight="1">
      <c r="B2" s="188" t="s">
        <v>143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9"/>
      <c r="O2" s="189"/>
      <c r="P2" s="189"/>
      <c r="Q2" s="189"/>
    </row>
    <row r="3" spans="2:17" ht="19.5" customHeight="1">
      <c r="B3" s="188" t="s">
        <v>144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189"/>
      <c r="P3" s="189"/>
      <c r="Q3" s="189"/>
    </row>
    <row r="4" spans="2:17" ht="19.5" customHeight="1">
      <c r="B4" s="188" t="s">
        <v>145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9"/>
      <c r="O4" s="189"/>
      <c r="P4" s="189"/>
      <c r="Q4" s="189"/>
    </row>
    <row r="5" spans="2:17" ht="19.5" customHeight="1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189"/>
      <c r="P5" s="189"/>
      <c r="Q5" s="189"/>
    </row>
    <row r="6" spans="2:17" ht="19.5" customHeight="1">
      <c r="B6" s="191" t="s">
        <v>164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2:17" ht="19.5" customHeight="1">
      <c r="B7" s="190" t="s">
        <v>179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89"/>
      <c r="P7" s="189"/>
      <c r="Q7" s="189"/>
    </row>
    <row r="8" spans="2:17" ht="19.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  <c r="Q8" s="189"/>
    </row>
    <row r="9" spans="2:17" ht="19.5" customHeight="1">
      <c r="B9" s="188" t="s">
        <v>146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  <c r="O9" s="189"/>
      <c r="P9" s="189"/>
      <c r="Q9" s="189"/>
    </row>
    <row r="10" spans="2:17" ht="19.5" customHeight="1">
      <c r="B10" s="188" t="s">
        <v>134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9"/>
      <c r="O10" s="189"/>
      <c r="P10" s="189"/>
      <c r="Q10" s="189"/>
    </row>
    <row r="11" spans="2:17" ht="19.5" customHeight="1"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189"/>
      <c r="P11" s="189"/>
      <c r="Q11" s="189"/>
    </row>
    <row r="12" spans="2:17" ht="19.5" customHeight="1">
      <c r="B12" s="188" t="s">
        <v>180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9"/>
      <c r="P12" s="189"/>
      <c r="Q12" s="189"/>
    </row>
    <row r="13" spans="2:17" ht="19.5" customHeight="1">
      <c r="B13" s="188" t="s">
        <v>181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9"/>
      <c r="P13" s="189"/>
      <c r="Q13" s="189"/>
    </row>
    <row r="14" spans="2:17" ht="19.5" customHeight="1">
      <c r="B14" s="188" t="s">
        <v>147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9"/>
      <c r="P14" s="189"/>
      <c r="Q14" s="189"/>
    </row>
    <row r="15" spans="2:17" ht="19.5" customHeight="1">
      <c r="B15" s="188" t="s">
        <v>165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O15" s="189"/>
      <c r="P15" s="189"/>
      <c r="Q15" s="189"/>
    </row>
    <row r="16" spans="2:17" ht="19.5" customHeight="1"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89"/>
      <c r="P16" s="189"/>
      <c r="Q16" s="189"/>
    </row>
    <row r="17" spans="2:17" ht="19.5" customHeight="1">
      <c r="B17" s="188" t="s">
        <v>148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89"/>
      <c r="P17" s="189"/>
      <c r="Q17" s="189"/>
    </row>
    <row r="18" spans="2:17" ht="19.5" customHeight="1">
      <c r="B18" s="190" t="s">
        <v>182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89"/>
      <c r="P18" s="189"/>
      <c r="Q18" s="189"/>
    </row>
    <row r="19" spans="2:17" ht="19.5" customHeight="1">
      <c r="B19" s="188" t="s">
        <v>149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  <c r="O19" s="189"/>
      <c r="P19" s="189"/>
      <c r="Q19" s="189"/>
    </row>
    <row r="20" spans="2:17" ht="19.5" customHeight="1">
      <c r="B20" s="188" t="s">
        <v>183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89"/>
      <c r="P20" s="189"/>
      <c r="Q20" s="189"/>
    </row>
    <row r="21" spans="2:17" ht="19.5" customHeight="1">
      <c r="B21" s="73" t="s">
        <v>171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4"/>
      <c r="P21" s="74"/>
      <c r="Q21" s="74"/>
    </row>
    <row r="22" spans="2:17" ht="19.5" customHeight="1"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9"/>
      <c r="P22" s="189"/>
      <c r="Q22" s="189"/>
    </row>
    <row r="23" spans="2:17" ht="19.5" customHeight="1">
      <c r="B23" s="188" t="s">
        <v>184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89"/>
      <c r="P23" s="189"/>
      <c r="Q23" s="189"/>
    </row>
    <row r="24" spans="2:17" ht="19.5" customHeight="1">
      <c r="B24" s="188" t="s">
        <v>185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89"/>
      <c r="P24" s="189"/>
      <c r="Q24" s="189"/>
    </row>
    <row r="25" spans="2:17" ht="19.5" customHeight="1"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9"/>
      <c r="O25" s="189"/>
      <c r="P25" s="189"/>
      <c r="Q25" s="189"/>
    </row>
    <row r="26" spans="2:17" ht="19.5" customHeight="1">
      <c r="B26" s="188" t="s">
        <v>186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9"/>
      <c r="P26" s="189"/>
      <c r="Q26" s="189"/>
    </row>
    <row r="27" spans="2:17" ht="19.5" customHeight="1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  <c r="O27" s="189"/>
      <c r="P27" s="189"/>
      <c r="Q27" s="189"/>
    </row>
    <row r="28" spans="2:17" ht="19.5" customHeight="1">
      <c r="B28" s="188" t="s">
        <v>187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89"/>
      <c r="P28" s="189"/>
      <c r="Q28" s="189"/>
    </row>
    <row r="29" spans="2:17" ht="19.5" customHeight="1">
      <c r="B29" s="188" t="s">
        <v>188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9"/>
      <c r="O29" s="189"/>
      <c r="P29" s="189"/>
      <c r="Q29" s="189"/>
    </row>
    <row r="30" spans="2:17" ht="19.5" customHeight="1">
      <c r="B30" s="188" t="s">
        <v>189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89"/>
      <c r="P30" s="189"/>
      <c r="Q30" s="189"/>
    </row>
    <row r="31" spans="2:17" ht="19.5" customHeight="1">
      <c r="B31" s="188" t="s">
        <v>216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9"/>
      <c r="O32" s="189"/>
      <c r="P32" s="189"/>
      <c r="Q32" s="189"/>
    </row>
    <row r="33" spans="2:17" ht="19.5" customHeight="1">
      <c r="B33" s="190" t="s">
        <v>190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89"/>
      <c r="P33" s="189"/>
      <c r="Q33" s="189"/>
    </row>
    <row r="34" spans="2:17" ht="19.5" customHeight="1">
      <c r="B34" s="190" t="s">
        <v>191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9"/>
      <c r="P34" s="189"/>
      <c r="Q34" s="189"/>
    </row>
    <row r="35" spans="2:17" ht="19.5" customHeight="1">
      <c r="B35" s="188" t="s">
        <v>133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9"/>
      <c r="O35" s="189"/>
      <c r="P35" s="189"/>
      <c r="Q35" s="189"/>
    </row>
    <row r="36" spans="2:17" ht="19.5" customHeight="1"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9"/>
      <c r="O36" s="189"/>
      <c r="P36" s="189"/>
      <c r="Q36" s="189"/>
    </row>
    <row r="37" spans="2:17" ht="19.5" customHeight="1">
      <c r="B37" s="190" t="s">
        <v>192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9"/>
      <c r="O37" s="189"/>
      <c r="P37" s="189"/>
      <c r="Q37" s="189"/>
    </row>
    <row r="38" spans="2:17" ht="19.5" customHeight="1">
      <c r="B38" s="188" t="s">
        <v>150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9"/>
      <c r="O38" s="189"/>
      <c r="P38" s="189"/>
      <c r="Q38" s="189"/>
    </row>
    <row r="39" spans="2:17" ht="19.5" customHeight="1">
      <c r="B39" s="188" t="s">
        <v>151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9"/>
      <c r="O39" s="189"/>
      <c r="P39" s="189"/>
      <c r="Q39" s="189"/>
    </row>
    <row r="40" spans="2:17" ht="19.5" customHeight="1">
      <c r="B40" s="188" t="s">
        <v>152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9"/>
      <c r="P40" s="189"/>
      <c r="Q40" s="189"/>
    </row>
    <row r="41" spans="2:17" ht="19.5" customHeight="1">
      <c r="B41" s="188" t="s">
        <v>193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9"/>
      <c r="P41" s="189"/>
      <c r="Q41" s="189"/>
    </row>
    <row r="42" spans="2:17" ht="19.5" customHeight="1">
      <c r="B42" s="191" t="s">
        <v>194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2:17" ht="19.5" customHeight="1">
      <c r="B43" s="188" t="s">
        <v>195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Q43" s="189"/>
    </row>
    <row r="44" spans="2:17" ht="19.5" customHeight="1">
      <c r="B44" s="188" t="s">
        <v>196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Q44" s="189"/>
    </row>
    <row r="45" spans="2:17" ht="19.5" customHeight="1"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Q45" s="189"/>
    </row>
    <row r="46" spans="2:17" ht="19.5" customHeight="1">
      <c r="B46" s="190" t="s">
        <v>197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Q46" s="189"/>
    </row>
    <row r="47" spans="2:17" ht="19.5" customHeight="1">
      <c r="B47" s="188" t="s">
        <v>198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Q47" s="189"/>
    </row>
    <row r="48" spans="2:17" ht="19.5" customHeight="1">
      <c r="B48" s="188" t="s">
        <v>199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Q48" s="189"/>
    </row>
    <row r="49" spans="2:17" ht="19.5" customHeight="1">
      <c r="B49" s="188" t="s">
        <v>200</v>
      </c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Q49" s="189"/>
    </row>
    <row r="50" spans="2:17" ht="19.5" customHeight="1"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Q50" s="189"/>
    </row>
    <row r="51" spans="2:17" ht="19.5" customHeight="1">
      <c r="B51" s="190" t="s">
        <v>201</v>
      </c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Q51" s="189"/>
    </row>
    <row r="52" spans="1:17" ht="19.5" customHeight="1">
      <c r="A52" s="78" t="s">
        <v>233</v>
      </c>
      <c r="B52" s="87" t="s">
        <v>234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80"/>
      <c r="O52" s="80"/>
      <c r="P52" s="80"/>
      <c r="Q52" s="80"/>
    </row>
    <row r="53" spans="2:17" ht="25.5" customHeight="1">
      <c r="B53" s="81"/>
      <c r="C53" s="79" t="s">
        <v>249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80"/>
      <c r="O53" s="80"/>
      <c r="P53" s="80"/>
      <c r="Q53" s="80"/>
    </row>
    <row r="54" spans="2:17" ht="19.5" customHeight="1">
      <c r="B54" s="81"/>
      <c r="C54" s="79" t="s">
        <v>232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80"/>
      <c r="P54" s="80"/>
      <c r="Q54" s="80"/>
    </row>
    <row r="55" spans="2:17" ht="19.5" customHeight="1">
      <c r="B55" s="190" t="s">
        <v>202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89"/>
    </row>
    <row r="56" spans="2:17" ht="19.5" customHeight="1">
      <c r="B56" s="190" t="s">
        <v>203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89"/>
    </row>
    <row r="57" spans="2:17" ht="19.5" customHeight="1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89"/>
    </row>
    <row r="58" spans="2:17" ht="19.5" customHeight="1">
      <c r="B58" s="190" t="s">
        <v>204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89"/>
    </row>
    <row r="59" spans="2:17" ht="19.5" customHeight="1">
      <c r="B59" s="188" t="s">
        <v>153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89"/>
    </row>
    <row r="60" spans="2:17" ht="19.5" customHeight="1"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89"/>
    </row>
    <row r="61" spans="2:17" ht="19.5" customHeight="1">
      <c r="B61" s="190" t="s">
        <v>205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89"/>
    </row>
    <row r="62" spans="2:17" ht="19.5" customHeight="1">
      <c r="B62" s="188" t="s">
        <v>206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9"/>
      <c r="O62" s="189"/>
      <c r="P62" s="189"/>
      <c r="Q62" s="189"/>
    </row>
    <row r="63" spans="2:17" ht="19.5" customHeight="1">
      <c r="B63" s="188" t="s">
        <v>154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9"/>
      <c r="O63" s="189"/>
      <c r="P63" s="189"/>
      <c r="Q63" s="189"/>
    </row>
    <row r="64" spans="2:17" ht="19.5" customHeight="1">
      <c r="B64" s="188" t="s">
        <v>155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9"/>
      <c r="O64" s="189"/>
      <c r="P64" s="189"/>
      <c r="Q64" s="189"/>
    </row>
    <row r="65" spans="2:17" ht="19.5" customHeight="1">
      <c r="B65" s="188" t="s">
        <v>207</v>
      </c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9"/>
      <c r="O65" s="189"/>
      <c r="P65" s="189"/>
      <c r="Q65" s="189"/>
    </row>
    <row r="66" spans="2:17" ht="19.5" customHeight="1">
      <c r="B66" s="188" t="s">
        <v>208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9"/>
      <c r="O66" s="189"/>
      <c r="P66" s="189"/>
      <c r="Q66" s="189"/>
    </row>
    <row r="67" spans="2:17" ht="19.5" customHeight="1">
      <c r="B67" s="191" t="s">
        <v>156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</row>
    <row r="68" spans="2:17" ht="19.5" customHeight="1">
      <c r="B68" s="188" t="s">
        <v>209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9"/>
      <c r="O68" s="189"/>
      <c r="P68" s="189"/>
      <c r="Q68" s="189"/>
    </row>
    <row r="69" spans="2:17" ht="19.5" customHeight="1"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9"/>
      <c r="O69" s="189"/>
      <c r="P69" s="189"/>
      <c r="Q69" s="189"/>
    </row>
    <row r="70" spans="2:17" ht="19.5" customHeight="1">
      <c r="B70" s="188" t="s">
        <v>210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9"/>
      <c r="O70" s="189"/>
      <c r="P70" s="189"/>
      <c r="Q70" s="189"/>
    </row>
    <row r="71" spans="2:17" ht="19.5" customHeight="1">
      <c r="B71" s="188" t="s">
        <v>211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9"/>
      <c r="O71" s="189"/>
      <c r="P71" s="189"/>
      <c r="Q71" s="189"/>
    </row>
    <row r="72" spans="2:17" ht="19.5" customHeight="1">
      <c r="B72" s="188" t="s">
        <v>157</v>
      </c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9"/>
      <c r="O72" s="189"/>
      <c r="P72" s="189"/>
      <c r="Q72" s="189"/>
    </row>
    <row r="73" spans="2:17" ht="19.5" customHeight="1">
      <c r="B73" s="188" t="s">
        <v>158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9"/>
      <c r="O73" s="189"/>
      <c r="P73" s="189"/>
      <c r="Q73" s="189"/>
    </row>
    <row r="74" spans="2:17" ht="19.5" customHeight="1">
      <c r="B74" s="188" t="s">
        <v>212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9"/>
      <c r="O74" s="189"/>
      <c r="P74" s="189"/>
      <c r="Q74" s="189"/>
    </row>
    <row r="75" spans="2:17" ht="19.5" customHeight="1">
      <c r="B75" s="188" t="s">
        <v>213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9"/>
      <c r="O75" s="189"/>
      <c r="P75" s="189"/>
      <c r="Q75" s="189"/>
    </row>
    <row r="76" spans="2:17" ht="19.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4"/>
      <c r="O76" s="74"/>
      <c r="P76" s="74"/>
      <c r="Q76" s="74"/>
    </row>
    <row r="77" spans="2:17" ht="19.5" customHeight="1">
      <c r="B77" s="188" t="s">
        <v>214</v>
      </c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</row>
    <row r="78" spans="2:17" ht="19.5" customHeight="1"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9"/>
      <c r="O78" s="189"/>
      <c r="P78" s="189"/>
      <c r="Q78" s="189"/>
    </row>
    <row r="79" spans="2:17" ht="19.5" customHeight="1">
      <c r="B79" s="190" t="s">
        <v>215</v>
      </c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  <c r="O79" s="189"/>
      <c r="P79" s="189"/>
      <c r="Q79" s="189"/>
    </row>
    <row r="80" spans="2:17" ht="24" customHeight="1">
      <c r="B80" s="188" t="s">
        <v>217</v>
      </c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9"/>
      <c r="O80" s="189"/>
      <c r="P80" s="189"/>
      <c r="Q80" s="189"/>
    </row>
    <row r="81" spans="2:17" ht="19.5" customHeight="1"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9"/>
      <c r="O81" s="189"/>
      <c r="P81" s="189"/>
      <c r="Q81" s="189"/>
    </row>
    <row r="82" spans="2:17" ht="19.5" customHeight="1">
      <c r="B82" s="188" t="s">
        <v>159</v>
      </c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9"/>
      <c r="O82" s="189"/>
      <c r="P82" s="189"/>
      <c r="Q82" s="189"/>
    </row>
    <row r="83" spans="2:17" ht="19.5" customHeight="1">
      <c r="B83" s="186" t="s">
        <v>160</v>
      </c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7"/>
      <c r="O83" s="187"/>
      <c r="P83" s="187"/>
      <c r="Q83" s="187"/>
    </row>
    <row r="84" spans="2:17" ht="18.75">
      <c r="B84" s="186" t="s">
        <v>161</v>
      </c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7"/>
      <c r="O84" s="187"/>
      <c r="P84" s="187"/>
      <c r="Q84" s="187"/>
    </row>
    <row r="85" spans="2:17" ht="30" customHeight="1">
      <c r="B85" s="186" t="s">
        <v>162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7"/>
      <c r="O85" s="187"/>
      <c r="P85" s="187"/>
      <c r="Q85" s="187"/>
    </row>
    <row r="86" spans="2:13" ht="30" customHeight="1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2:17" ht="20.25">
      <c r="B87" s="185" t="s">
        <v>258</v>
      </c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ht="30" customHeight="1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ht="30" customHeight="1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2:17" ht="18">
      <c r="B90" s="195" t="s">
        <v>163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</row>
  </sheetData>
  <sheetProtection formatRows="0"/>
  <mergeCells count="84">
    <mergeCell ref="B90:Q90"/>
    <mergeCell ref="B5:Q5"/>
    <mergeCell ref="B83:Q83"/>
    <mergeCell ref="B15:Q15"/>
    <mergeCell ref="B16:Q16"/>
    <mergeCell ref="B17:Q17"/>
    <mergeCell ref="B18:Q18"/>
    <mergeCell ref="B12:Q12"/>
    <mergeCell ref="B13:Q13"/>
    <mergeCell ref="B14:Q14"/>
    <mergeCell ref="B84:Q84"/>
    <mergeCell ref="B86:M86"/>
    <mergeCell ref="B87:Q87"/>
    <mergeCell ref="B6:Q6"/>
    <mergeCell ref="B7:Q7"/>
    <mergeCell ref="B8:Q8"/>
    <mergeCell ref="B9:Q9"/>
    <mergeCell ref="B10:Q10"/>
    <mergeCell ref="B11:Q11"/>
    <mergeCell ref="B22:Q22"/>
    <mergeCell ref="B23:Q23"/>
    <mergeCell ref="B24:Q24"/>
    <mergeCell ref="B25:Q25"/>
    <mergeCell ref="B1:Q1"/>
    <mergeCell ref="B2:Q2"/>
    <mergeCell ref="B3:Q3"/>
    <mergeCell ref="B4:Q4"/>
    <mergeCell ref="B19:Q19"/>
    <mergeCell ref="B20:Q20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39:Q39"/>
    <mergeCell ref="B40:Q40"/>
    <mergeCell ref="B41:Q41"/>
    <mergeCell ref="B42:Q42"/>
    <mergeCell ref="B35:Q35"/>
    <mergeCell ref="B36:Q36"/>
    <mergeCell ref="B37:Q37"/>
    <mergeCell ref="B38:Q38"/>
    <mergeCell ref="B43:Q43"/>
    <mergeCell ref="B44:Q44"/>
    <mergeCell ref="B45:Q45"/>
    <mergeCell ref="B61:Q61"/>
    <mergeCell ref="B46:Q46"/>
    <mergeCell ref="B47:Q47"/>
    <mergeCell ref="B48:Q48"/>
    <mergeCell ref="B49:Q49"/>
    <mergeCell ref="B81:Q81"/>
    <mergeCell ref="B50:Q50"/>
    <mergeCell ref="B51:Q51"/>
    <mergeCell ref="B63:Q63"/>
    <mergeCell ref="B55:Q55"/>
    <mergeCell ref="B56:Q56"/>
    <mergeCell ref="B57:Q57"/>
    <mergeCell ref="B58:Q58"/>
    <mergeCell ref="B59:Q59"/>
    <mergeCell ref="B60:Q60"/>
    <mergeCell ref="B78:Q78"/>
    <mergeCell ref="B79:Q79"/>
    <mergeCell ref="B80:Q80"/>
    <mergeCell ref="B62:Q62"/>
    <mergeCell ref="B68:Q68"/>
    <mergeCell ref="B69:Q69"/>
    <mergeCell ref="B64:Q64"/>
    <mergeCell ref="B65:Q65"/>
    <mergeCell ref="B66:Q66"/>
    <mergeCell ref="B67:Q67"/>
    <mergeCell ref="B88:Q88"/>
    <mergeCell ref="B85:Q85"/>
    <mergeCell ref="B70:Q70"/>
    <mergeCell ref="B71:Q71"/>
    <mergeCell ref="B72:Q72"/>
    <mergeCell ref="B73:Q73"/>
    <mergeCell ref="B74:Q74"/>
    <mergeCell ref="B75:Q75"/>
    <mergeCell ref="B77:Q77"/>
    <mergeCell ref="B82:Q8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41">
      <selection activeCell="A56" sqref="A56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218</v>
      </c>
      <c r="F4" t="s">
        <v>39</v>
      </c>
    </row>
    <row r="5" spans="1:6" ht="12.75">
      <c r="A5" t="s">
        <v>172</v>
      </c>
      <c r="F5" t="s">
        <v>40</v>
      </c>
    </row>
    <row r="6" spans="1:6" ht="12.75">
      <c r="A6" t="s">
        <v>173</v>
      </c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3:9" ht="12.75"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29" t="s">
        <v>130</v>
      </c>
      <c r="F9" s="2"/>
      <c r="I9" s="2"/>
    </row>
    <row r="10" spans="1:9" ht="12.75">
      <c r="A10" s="30" t="s">
        <v>131</v>
      </c>
      <c r="F10" s="3"/>
      <c r="I10" s="3"/>
    </row>
    <row r="11" spans="1:9" ht="12.75">
      <c r="A11" t="s">
        <v>169</v>
      </c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3:8" ht="12.75">
      <c r="C16" t="s">
        <v>50</v>
      </c>
      <c r="F16" t="s">
        <v>29</v>
      </c>
      <c r="H16" t="s">
        <v>43</v>
      </c>
    </row>
    <row r="17" spans="1:8" ht="12.75">
      <c r="A17" t="s">
        <v>26</v>
      </c>
      <c r="F17" t="s">
        <v>30</v>
      </c>
      <c r="H17" t="s">
        <v>44</v>
      </c>
    </row>
    <row r="18" spans="1:6" ht="12.75">
      <c r="A18" t="s">
        <v>21</v>
      </c>
      <c r="F18" t="s">
        <v>31</v>
      </c>
    </row>
    <row r="19" spans="1:6" ht="12.75">
      <c r="A19" t="s">
        <v>22</v>
      </c>
      <c r="F19" t="s">
        <v>32</v>
      </c>
    </row>
    <row r="20" spans="1:6" ht="12.75">
      <c r="A20" t="s">
        <v>24</v>
      </c>
      <c r="F20" t="s">
        <v>33</v>
      </c>
    </row>
    <row r="21" spans="1:6" ht="12.75">
      <c r="A21" t="s">
        <v>166</v>
      </c>
      <c r="F21" t="s">
        <v>34</v>
      </c>
    </row>
    <row r="22" spans="1:6" ht="12.75">
      <c r="A22" t="s">
        <v>23</v>
      </c>
      <c r="F22" t="s">
        <v>35</v>
      </c>
    </row>
    <row r="23" ht="12.75">
      <c r="A23" t="s">
        <v>25</v>
      </c>
    </row>
    <row r="24" spans="1:6" ht="12.75">
      <c r="A24" t="s">
        <v>14</v>
      </c>
      <c r="F24" t="s">
        <v>46</v>
      </c>
    </row>
    <row r="25" spans="3:6" ht="12.75">
      <c r="C25">
        <f ca="1">YEAR(NOW())-1</f>
        <v>2011</v>
      </c>
      <c r="F25" t="s">
        <v>47</v>
      </c>
    </row>
    <row r="26" spans="3:6" ht="12.75">
      <c r="C26">
        <f>C25+1</f>
        <v>2012</v>
      </c>
      <c r="F26" t="s">
        <v>48</v>
      </c>
    </row>
    <row r="27" spans="1:6" ht="12.75">
      <c r="A27" t="s">
        <v>73</v>
      </c>
      <c r="C27">
        <f>C26+1</f>
        <v>2013</v>
      </c>
      <c r="F27" t="s">
        <v>88</v>
      </c>
    </row>
    <row r="28" spans="1:3" ht="12.75">
      <c r="A28" t="s">
        <v>74</v>
      </c>
      <c r="C28">
        <f>C27+1</f>
        <v>2014</v>
      </c>
    </row>
    <row r="29" spans="1:3" ht="12.75">
      <c r="A29" t="s">
        <v>75</v>
      </c>
      <c r="C29">
        <f>C28+1</f>
        <v>2015</v>
      </c>
    </row>
    <row r="30" spans="1:3" ht="12.75">
      <c r="A30" t="s">
        <v>76</v>
      </c>
      <c r="C30">
        <f>C29+1</f>
        <v>2016</v>
      </c>
    </row>
    <row r="31" spans="1:6" ht="12.75">
      <c r="A31" t="s">
        <v>77</v>
      </c>
      <c r="F31" t="s">
        <v>138</v>
      </c>
    </row>
    <row r="32" spans="1:6" ht="12.75">
      <c r="A32" t="s">
        <v>78</v>
      </c>
      <c r="F32" t="s">
        <v>139</v>
      </c>
    </row>
    <row r="33" spans="1:6" ht="12.75">
      <c r="A33" t="s">
        <v>79</v>
      </c>
      <c r="F33" t="s">
        <v>140</v>
      </c>
    </row>
    <row r="34" ht="12.75">
      <c r="A34" t="s">
        <v>80</v>
      </c>
    </row>
    <row r="35" spans="1:6" ht="12.75">
      <c r="A35" t="s">
        <v>81</v>
      </c>
      <c r="D35" s="31" t="s">
        <v>49</v>
      </c>
      <c r="F35" t="s">
        <v>103</v>
      </c>
    </row>
    <row r="36" spans="1:6" ht="12.75">
      <c r="A36" t="s">
        <v>82</v>
      </c>
      <c r="D36" s="31" t="s">
        <v>50</v>
      </c>
      <c r="F36" t="s">
        <v>104</v>
      </c>
    </row>
    <row r="37" spans="1:6" ht="12.75">
      <c r="A37" t="s">
        <v>83</v>
      </c>
      <c r="D37" s="31" t="s">
        <v>170</v>
      </c>
      <c r="F37" t="s">
        <v>105</v>
      </c>
    </row>
    <row r="38" spans="1:6" ht="12.75">
      <c r="A38" t="s">
        <v>84</v>
      </c>
      <c r="F38" t="s">
        <v>106</v>
      </c>
    </row>
    <row r="39" spans="2:6" ht="12.75">
      <c r="B39">
        <v>0</v>
      </c>
      <c r="F39" t="s">
        <v>107</v>
      </c>
    </row>
    <row r="40" spans="1:6" ht="12.75">
      <c r="A40" t="s">
        <v>96</v>
      </c>
      <c r="B40">
        <v>1</v>
      </c>
      <c r="F40" t="s">
        <v>108</v>
      </c>
    </row>
    <row r="41" spans="1:6" ht="12.75">
      <c r="A41" t="s">
        <v>101</v>
      </c>
      <c r="B41">
        <v>2</v>
      </c>
      <c r="F41" t="s">
        <v>109</v>
      </c>
    </row>
    <row r="42" spans="1:2" ht="12.75">
      <c r="A42" t="s">
        <v>97</v>
      </c>
      <c r="B42">
        <v>3</v>
      </c>
    </row>
    <row r="43" spans="1:6" ht="12.75">
      <c r="A43" t="s">
        <v>98</v>
      </c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ht="12.75">
      <c r="F45" t="s">
        <v>112</v>
      </c>
    </row>
    <row r="46" ht="12.75">
      <c r="A46" s="1" t="s">
        <v>11</v>
      </c>
    </row>
    <row r="47" ht="12.75">
      <c r="A47" t="s">
        <v>126</v>
      </c>
    </row>
    <row r="48" ht="12.75">
      <c r="A48" t="s">
        <v>12</v>
      </c>
    </row>
    <row r="49" ht="12.75">
      <c r="A49" t="s">
        <v>13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  <row r="54" spans="1:2" ht="12.75">
      <c r="A54" t="s">
        <v>231</v>
      </c>
      <c r="B54">
        <v>0</v>
      </c>
    </row>
    <row r="55" spans="1:2" ht="12.75">
      <c r="A55" t="s">
        <v>239</v>
      </c>
      <c r="B55">
        <v>1</v>
      </c>
    </row>
    <row r="56" spans="1:2" ht="12.75">
      <c r="A56" t="s">
        <v>223</v>
      </c>
      <c r="B56">
        <v>4</v>
      </c>
    </row>
    <row r="57" spans="1:2" ht="12.75">
      <c r="A57" t="s">
        <v>224</v>
      </c>
      <c r="B57">
        <v>5</v>
      </c>
    </row>
    <row r="58" spans="1:2" ht="12.75">
      <c r="A58" t="s">
        <v>253</v>
      </c>
      <c r="B58">
        <v>2</v>
      </c>
    </row>
    <row r="59" spans="1:2" ht="12.75">
      <c r="A59" t="s">
        <v>251</v>
      </c>
      <c r="B59">
        <v>3</v>
      </c>
    </row>
    <row r="60" spans="1:2" ht="12.75">
      <c r="A60" t="s">
        <v>250</v>
      </c>
      <c r="B60">
        <v>3</v>
      </c>
    </row>
    <row r="61" spans="1:2" ht="12.75">
      <c r="A61" t="s">
        <v>252</v>
      </c>
      <c r="B61">
        <v>2</v>
      </c>
    </row>
    <row r="62" spans="1:2" ht="12.75">
      <c r="A62" t="s">
        <v>254</v>
      </c>
      <c r="B62">
        <v>3</v>
      </c>
    </row>
    <row r="63" spans="1:2" ht="12.75">
      <c r="A63" t="s">
        <v>255</v>
      </c>
      <c r="B63">
        <v>3</v>
      </c>
    </row>
    <row r="64" spans="1:2" ht="12.75">
      <c r="A64" t="s">
        <v>256</v>
      </c>
      <c r="B64">
        <v>2</v>
      </c>
    </row>
    <row r="69" spans="1:2" ht="12.75">
      <c r="A69" t="s">
        <v>221</v>
      </c>
      <c r="B69">
        <v>1</v>
      </c>
    </row>
    <row r="70" spans="1:2" ht="14.25">
      <c r="A70" s="76" t="s">
        <v>222</v>
      </c>
      <c r="B70">
        <v>2</v>
      </c>
    </row>
    <row r="71" spans="1:2" ht="12.75">
      <c r="A71" t="s">
        <v>227</v>
      </c>
      <c r="B71">
        <v>3</v>
      </c>
    </row>
    <row r="72" spans="1:2" ht="12.75">
      <c r="A72" t="s">
        <v>137</v>
      </c>
      <c r="B72">
        <v>4</v>
      </c>
    </row>
    <row r="74" ht="12.75">
      <c r="A74" t="s">
        <v>225</v>
      </c>
    </row>
    <row r="75" ht="12.75">
      <c r="A75" t="s">
        <v>226</v>
      </c>
    </row>
    <row r="76" ht="12.75">
      <c r="A76" t="s">
        <v>230</v>
      </c>
    </row>
    <row r="78" ht="12.75">
      <c r="A78" t="s">
        <v>237</v>
      </c>
    </row>
    <row r="79" ht="12.75">
      <c r="A79">
        <v>1</v>
      </c>
    </row>
    <row r="80" ht="12.75">
      <c r="A80">
        <v>2</v>
      </c>
    </row>
    <row r="81" ht="12.75">
      <c r="A81">
        <v>4</v>
      </c>
    </row>
    <row r="82" ht="12.75">
      <c r="A82">
        <v>8</v>
      </c>
    </row>
    <row r="83" ht="12.75">
      <c r="A83">
        <v>16</v>
      </c>
    </row>
    <row r="84" ht="12.75">
      <c r="A84">
        <v>32</v>
      </c>
    </row>
    <row r="85" ht="12.75">
      <c r="A85">
        <v>64</v>
      </c>
    </row>
    <row r="86" ht="12.75">
      <c r="A86">
        <v>128</v>
      </c>
    </row>
    <row r="87" ht="12.75">
      <c r="A87">
        <v>256</v>
      </c>
    </row>
    <row r="92" spans="1:4" ht="12.75">
      <c r="A92" t="s">
        <v>240</v>
      </c>
      <c r="B92" t="s">
        <v>241</v>
      </c>
      <c r="C92" t="s">
        <v>242</v>
      </c>
      <c r="D92" t="str">
        <f>_CamType</f>
        <v>PC164C</v>
      </c>
    </row>
    <row r="93" spans="1:4" ht="12.75">
      <c r="A93">
        <v>60</v>
      </c>
      <c r="B93" s="86">
        <f>IF(VLOOKUP(_CamType,Camera_Typ_num,2,FALSE)=2,IF(_CamX&lt;&gt;"Off",IF(_CamUnit="Seconds",0,IF(_CamUnit="Frames",(_CamX+0.5)/A93,(_CamX+1)/A93)),IF(_CamUnit="Seconds",0,IF(_CamUnit="Frames",1/A93,1.5/A93))),0)</f>
        <v>0</v>
      </c>
      <c r="C93" t="s">
        <v>243</v>
      </c>
      <c r="D93" t="str">
        <f>_CamFormat</f>
        <v>NTSC/EIA</v>
      </c>
    </row>
    <row r="94" spans="1:4" ht="12.75">
      <c r="A94">
        <v>50</v>
      </c>
      <c r="B94" s="86">
        <f>IF(VLOOKUP(_CamType,Camera_Typ_num,2,FALSE)=2,IF(_CamX&lt;&gt;"Off",IF(_CamUnit="Seconds",0,IF(_CamUnit="Frames",(_CamX+0.5)/A94,(_CamX+1)/A94)),IF(_CamUnit="Seconds",0,IF(_CamUnit="Frames",1/A94,1.5/A94))),0)</f>
        <v>0</v>
      </c>
      <c r="C94" t="s">
        <v>244</v>
      </c>
      <c r="D94" t="str">
        <f>_CamX</f>
        <v>Off</v>
      </c>
    </row>
    <row r="95" spans="2:4" ht="12.75">
      <c r="B95">
        <v>0</v>
      </c>
      <c r="C95" t="s">
        <v>245</v>
      </c>
      <c r="D95" t="str">
        <f>_CamUnit</f>
        <v>Seconds</v>
      </c>
    </row>
    <row r="96" spans="2:4" ht="12.75">
      <c r="B96">
        <v>0</v>
      </c>
      <c r="C96" t="s">
        <v>246</v>
      </c>
      <c r="D96">
        <f>_CamIDelay</f>
        <v>0</v>
      </c>
    </row>
  </sheetData>
  <sheetProtection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Preferred Customer</cp:lastModifiedBy>
  <cp:lastPrinted>2006-11-18T01:40:44Z</cp:lastPrinted>
  <dcterms:created xsi:type="dcterms:W3CDTF">2006-10-10T13:54:28Z</dcterms:created>
  <dcterms:modified xsi:type="dcterms:W3CDTF">2012-01-04T00:40:24Z</dcterms:modified>
  <cp:category/>
  <cp:version/>
  <cp:contentType/>
  <cp:contentStatus/>
</cp:coreProperties>
</file>